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4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7235" windowHeight="9525" activeTab="2"/>
  </bookViews>
  <sheets>
    <sheet name="Chart1" sheetId="4" r:id="rId1"/>
    <sheet name="Isoth SS 1 react" sheetId="1" r:id="rId2"/>
    <sheet name="Isoth SS 3 react" sheetId="2" r:id="rId3"/>
    <sheet name="Chart6" sheetId="10" r:id="rId4"/>
    <sheet name="Nonisoth SS stab" sheetId="3" r:id="rId5"/>
    <sheet name="T vs T" sheetId="6" r:id="rId6"/>
    <sheet name="T vs T all" sheetId="7" r:id="rId7"/>
    <sheet name="X vs T" sheetId="9" r:id="rId8"/>
    <sheet name="X vs T all" sheetId="8" r:id="rId9"/>
    <sheet name="Nonisoth SS bal" sheetId="5" r:id="rId10"/>
    <sheet name="Nonisoth nonSS conc" sheetId="12" r:id="rId11"/>
    <sheet name="Nonisoth nonSS T" sheetId="13" r:id="rId12"/>
    <sheet name="Nonisoth non-SS" sheetId="11" r:id="rId13"/>
  </sheets>
  <definedNames>
    <definedName name="solver_adj" localSheetId="2" hidden="1">'Isoth SS 3 react'!$B$15:$B$17</definedName>
    <definedName name="solver_adj" localSheetId="9" hidden="1">'Nonisoth SS bal'!$B$17:$B$18</definedName>
    <definedName name="solver_cvg" localSheetId="2" hidden="1">0.0001</definedName>
    <definedName name="solver_cvg" localSheetId="9" hidden="1">0.0001</definedName>
    <definedName name="solver_drv" localSheetId="2" hidden="1">1</definedName>
    <definedName name="solver_drv" localSheetId="9" hidden="1">1</definedName>
    <definedName name="solver_eng" localSheetId="2" hidden="1">1</definedName>
    <definedName name="solver_eng" localSheetId="9" hidden="1">1</definedName>
    <definedName name="solver_est" localSheetId="2" hidden="1">1</definedName>
    <definedName name="solver_est" localSheetId="9" hidden="1">1</definedName>
    <definedName name="solver_itr" localSheetId="2" hidden="1">2147483647</definedName>
    <definedName name="solver_itr" localSheetId="9" hidden="1">2147483647</definedName>
    <definedName name="solver_lhs1" localSheetId="2" hidden="1">'Isoth SS 3 react'!$B$28</definedName>
    <definedName name="solver_lhs1" localSheetId="9" hidden="1">'Nonisoth SS bal'!$C$28</definedName>
    <definedName name="solver_lhs2" localSheetId="2" hidden="1">'Isoth SS 3 react'!$B$29</definedName>
    <definedName name="solver_mip" localSheetId="2" hidden="1">2147483647</definedName>
    <definedName name="solver_mip" localSheetId="9" hidden="1">2147483647</definedName>
    <definedName name="solver_mni" localSheetId="2" hidden="1">30</definedName>
    <definedName name="solver_mni" localSheetId="9" hidden="1">30</definedName>
    <definedName name="solver_mrt" localSheetId="2" hidden="1">0.075</definedName>
    <definedName name="solver_mrt" localSheetId="9" hidden="1">0.075</definedName>
    <definedName name="solver_msl" localSheetId="2" hidden="1">2</definedName>
    <definedName name="solver_msl" localSheetId="9" hidden="1">2</definedName>
    <definedName name="solver_neg" localSheetId="2" hidden="1">1</definedName>
    <definedName name="solver_neg" localSheetId="9" hidden="1">1</definedName>
    <definedName name="solver_nod" localSheetId="2" hidden="1">2147483647</definedName>
    <definedName name="solver_nod" localSheetId="9" hidden="1">2147483647</definedName>
    <definedName name="solver_num" localSheetId="2" hidden="1">2</definedName>
    <definedName name="solver_num" localSheetId="9" hidden="1">1</definedName>
    <definedName name="solver_nwt" localSheetId="2" hidden="1">1</definedName>
    <definedName name="solver_nwt" localSheetId="9" hidden="1">1</definedName>
    <definedName name="solver_opt" localSheetId="2" hidden="1">'Isoth SS 3 react'!$B$27</definedName>
    <definedName name="solver_opt" localSheetId="9" hidden="1">'Nonisoth SS bal'!$C$26</definedName>
    <definedName name="solver_pre" localSheetId="2" hidden="1">0.000001</definedName>
    <definedName name="solver_pre" localSheetId="9" hidden="1">0.000001</definedName>
    <definedName name="solver_rbv" localSheetId="2" hidden="1">1</definedName>
    <definedName name="solver_rbv" localSheetId="9" hidden="1">1</definedName>
    <definedName name="solver_rel1" localSheetId="2" hidden="1">2</definedName>
    <definedName name="solver_rel1" localSheetId="9" hidden="1">2</definedName>
    <definedName name="solver_rel2" localSheetId="2" hidden="1">2</definedName>
    <definedName name="solver_rhs1" localSheetId="2" hidden="1">0</definedName>
    <definedName name="solver_rhs1" localSheetId="9" hidden="1">0</definedName>
    <definedName name="solver_rhs2" localSheetId="2" hidden="1">0</definedName>
    <definedName name="solver_rlx" localSheetId="2" hidden="1">2</definedName>
    <definedName name="solver_rlx" localSheetId="9" hidden="1">2</definedName>
    <definedName name="solver_rsd" localSheetId="2" hidden="1">0</definedName>
    <definedName name="solver_rsd" localSheetId="9" hidden="1">0</definedName>
    <definedName name="solver_scl" localSheetId="2" hidden="1">1</definedName>
    <definedName name="solver_scl" localSheetId="9" hidden="1">1</definedName>
    <definedName name="solver_sho" localSheetId="2" hidden="1">2</definedName>
    <definedName name="solver_sho" localSheetId="9" hidden="1">2</definedName>
    <definedName name="solver_ssz" localSheetId="2" hidden="1">100</definedName>
    <definedName name="solver_ssz" localSheetId="9" hidden="1">100</definedName>
    <definedName name="solver_tim" localSheetId="2" hidden="1">2147483647</definedName>
    <definedName name="solver_tim" localSheetId="9" hidden="1">2147483647</definedName>
    <definedName name="solver_tol" localSheetId="2" hidden="1">0.01</definedName>
    <definedName name="solver_tol" localSheetId="9" hidden="1">0.01</definedName>
    <definedName name="solver_typ" localSheetId="2" hidden="1">3</definedName>
    <definedName name="solver_typ" localSheetId="9" hidden="1">3</definedName>
    <definedName name="solver_val" localSheetId="2" hidden="1">0</definedName>
    <definedName name="solver_val" localSheetId="9" hidden="1">0</definedName>
    <definedName name="solver_ver" localSheetId="2" hidden="1">3</definedName>
    <definedName name="solver_ver" localSheetId="9" hidden="1">3</definedName>
  </definedNames>
  <calcPr calcId="145621"/>
</workbook>
</file>

<file path=xl/calcChain.xml><?xml version="1.0" encoding="utf-8"?>
<calcChain xmlns="http://schemas.openxmlformats.org/spreadsheetml/2006/main">
  <c r="B43" i="1" l="1"/>
  <c r="B11" i="11"/>
  <c r="E9" i="11"/>
  <c r="E8" i="11"/>
  <c r="E7" i="11"/>
  <c r="B20" i="5" l="1"/>
  <c r="E8" i="5"/>
  <c r="E9" i="5"/>
  <c r="E7" i="5"/>
  <c r="B19" i="5"/>
  <c r="B24" i="5" s="1"/>
  <c r="E24" i="5" s="1"/>
  <c r="B11" i="5"/>
  <c r="B11" i="3"/>
  <c r="B23" i="5" l="1"/>
  <c r="E23" i="5" s="1"/>
  <c r="B22" i="5"/>
  <c r="E22" i="5" s="1"/>
  <c r="A19" i="3"/>
  <c r="B19" i="3" l="1"/>
  <c r="C19" i="3" s="1"/>
  <c r="D19" i="3" s="1"/>
  <c r="E19" i="3" s="1"/>
  <c r="F19" i="3" s="1"/>
  <c r="G19" i="3"/>
  <c r="B25" i="5"/>
  <c r="C27" i="5" s="1"/>
  <c r="C28" i="5" s="1"/>
  <c r="A20" i="3"/>
  <c r="B21" i="2"/>
  <c r="B20" i="2"/>
  <c r="B19" i="2"/>
  <c r="H19" i="3" l="1"/>
  <c r="G20" i="3"/>
  <c r="H20" i="3" s="1"/>
  <c r="C26" i="5"/>
  <c r="B20" i="3"/>
  <c r="C20" i="3" s="1"/>
  <c r="D20" i="3" s="1"/>
  <c r="E20" i="3" s="1"/>
  <c r="F20" i="3" s="1"/>
  <c r="A21" i="3"/>
  <c r="B24" i="2"/>
  <c r="B28" i="2" s="1"/>
  <c r="B23" i="2"/>
  <c r="B27" i="2" s="1"/>
  <c r="B25" i="2"/>
  <c r="B29" i="2" s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20" i="1"/>
  <c r="B21" i="1"/>
  <c r="D21" i="1" s="1"/>
  <c r="E21" i="1" s="1"/>
  <c r="B22" i="1"/>
  <c r="D22" i="1" s="1"/>
  <c r="E22" i="1" s="1"/>
  <c r="B23" i="1"/>
  <c r="D23" i="1" s="1"/>
  <c r="E23" i="1" s="1"/>
  <c r="B24" i="1"/>
  <c r="D24" i="1" s="1"/>
  <c r="E24" i="1" s="1"/>
  <c r="B25" i="1"/>
  <c r="D25" i="1" s="1"/>
  <c r="E25" i="1" s="1"/>
  <c r="B26" i="1"/>
  <c r="D26" i="1" s="1"/>
  <c r="E26" i="1" s="1"/>
  <c r="B27" i="1"/>
  <c r="D27" i="1" s="1"/>
  <c r="E27" i="1" s="1"/>
  <c r="B28" i="1"/>
  <c r="D28" i="1" s="1"/>
  <c r="E28" i="1" s="1"/>
  <c r="B29" i="1"/>
  <c r="D29" i="1" s="1"/>
  <c r="E29" i="1" s="1"/>
  <c r="B30" i="1"/>
  <c r="D30" i="1" s="1"/>
  <c r="E30" i="1" s="1"/>
  <c r="B31" i="1"/>
  <c r="D31" i="1" s="1"/>
  <c r="E31" i="1" s="1"/>
  <c r="B32" i="1"/>
  <c r="D32" i="1" s="1"/>
  <c r="E32" i="1" s="1"/>
  <c r="B33" i="1"/>
  <c r="D33" i="1" s="1"/>
  <c r="E33" i="1" s="1"/>
  <c r="B34" i="1"/>
  <c r="D34" i="1" s="1"/>
  <c r="E34" i="1" s="1"/>
  <c r="B35" i="1"/>
  <c r="D35" i="1" s="1"/>
  <c r="E35" i="1" s="1"/>
  <c r="B36" i="1"/>
  <c r="D36" i="1" s="1"/>
  <c r="E36" i="1" s="1"/>
  <c r="I29" i="1" s="1"/>
  <c r="I30" i="1" s="1"/>
  <c r="B37" i="1"/>
  <c r="D37" i="1" s="1"/>
  <c r="E37" i="1" s="1"/>
  <c r="B38" i="1"/>
  <c r="D38" i="1" s="1"/>
  <c r="E38" i="1" s="1"/>
  <c r="B20" i="1"/>
  <c r="D20" i="1" s="1"/>
  <c r="E20" i="1" s="1"/>
  <c r="B12" i="1"/>
  <c r="B11" i="1"/>
  <c r="B13" i="1" s="1"/>
  <c r="B15" i="1" s="1"/>
  <c r="B42" i="1" l="1"/>
  <c r="E42" i="1" s="1"/>
  <c r="B16" i="1"/>
  <c r="G21" i="3"/>
  <c r="A22" i="3"/>
  <c r="B21" i="3"/>
  <c r="C21" i="3" s="1"/>
  <c r="D21" i="3" s="1"/>
  <c r="E21" i="3" s="1"/>
  <c r="F21" i="3" s="1"/>
  <c r="H21" i="3" s="1"/>
  <c r="G22" i="3" l="1"/>
  <c r="A23" i="3"/>
  <c r="B22" i="3"/>
  <c r="C22" i="3" s="1"/>
  <c r="D22" i="3" s="1"/>
  <c r="E22" i="3" s="1"/>
  <c r="F22" i="3" s="1"/>
  <c r="H22" i="3" l="1"/>
  <c r="G23" i="3"/>
  <c r="A24" i="3"/>
  <c r="B23" i="3"/>
  <c r="C23" i="3" s="1"/>
  <c r="D23" i="3" s="1"/>
  <c r="E23" i="3" s="1"/>
  <c r="F23" i="3" s="1"/>
  <c r="H23" i="3" s="1"/>
  <c r="G24" i="3" l="1"/>
  <c r="A25" i="3"/>
  <c r="B24" i="3"/>
  <c r="C24" i="3" s="1"/>
  <c r="D24" i="3" s="1"/>
  <c r="E24" i="3" s="1"/>
  <c r="F24" i="3" s="1"/>
  <c r="H24" i="3" l="1"/>
  <c r="G25" i="3"/>
  <c r="A26" i="3"/>
  <c r="B25" i="3"/>
  <c r="C25" i="3" s="1"/>
  <c r="D25" i="3" s="1"/>
  <c r="E25" i="3" s="1"/>
  <c r="F25" i="3" s="1"/>
  <c r="H25" i="3" s="1"/>
  <c r="G26" i="3" l="1"/>
  <c r="A27" i="3"/>
  <c r="B26" i="3"/>
  <c r="C26" i="3" s="1"/>
  <c r="D26" i="3" s="1"/>
  <c r="E26" i="3" s="1"/>
  <c r="F26" i="3" s="1"/>
  <c r="H26" i="3" s="1"/>
  <c r="G27" i="3" l="1"/>
  <c r="A28" i="3"/>
  <c r="B27" i="3"/>
  <c r="C27" i="3" s="1"/>
  <c r="D27" i="3" s="1"/>
  <c r="E27" i="3" s="1"/>
  <c r="F27" i="3" s="1"/>
  <c r="H27" i="3" s="1"/>
  <c r="G28" i="3" l="1"/>
  <c r="A29" i="3"/>
  <c r="B28" i="3"/>
  <c r="C28" i="3" s="1"/>
  <c r="D28" i="3" s="1"/>
  <c r="E28" i="3" s="1"/>
  <c r="F28" i="3" s="1"/>
  <c r="H28" i="3" s="1"/>
  <c r="G29" i="3" l="1"/>
  <c r="A30" i="3"/>
  <c r="B29" i="3"/>
  <c r="C29" i="3" s="1"/>
  <c r="D29" i="3" s="1"/>
  <c r="E29" i="3" s="1"/>
  <c r="F29" i="3" s="1"/>
  <c r="H29" i="3" s="1"/>
  <c r="G30" i="3" l="1"/>
  <c r="A31" i="3"/>
  <c r="B30" i="3"/>
  <c r="C30" i="3" s="1"/>
  <c r="D30" i="3" s="1"/>
  <c r="E30" i="3" s="1"/>
  <c r="F30" i="3" s="1"/>
  <c r="H30" i="3" s="1"/>
  <c r="G31" i="3" l="1"/>
  <c r="A32" i="3"/>
  <c r="B31" i="3"/>
  <c r="C31" i="3" s="1"/>
  <c r="D31" i="3" s="1"/>
  <c r="E31" i="3" s="1"/>
  <c r="F31" i="3" s="1"/>
  <c r="H31" i="3" s="1"/>
  <c r="G32" i="3" l="1"/>
  <c r="A33" i="3"/>
  <c r="B32" i="3"/>
  <c r="C32" i="3" s="1"/>
  <c r="D32" i="3" s="1"/>
  <c r="E32" i="3" s="1"/>
  <c r="F32" i="3" s="1"/>
  <c r="H32" i="3" s="1"/>
  <c r="G33" i="3" l="1"/>
  <c r="A34" i="3"/>
  <c r="B33" i="3"/>
  <c r="C33" i="3" s="1"/>
  <c r="D33" i="3" s="1"/>
  <c r="E33" i="3" s="1"/>
  <c r="F33" i="3" s="1"/>
  <c r="H33" i="3" s="1"/>
  <c r="G34" i="3" l="1"/>
  <c r="A35" i="3"/>
  <c r="B34" i="3"/>
  <c r="C34" i="3" s="1"/>
  <c r="D34" i="3" s="1"/>
  <c r="E34" i="3" s="1"/>
  <c r="F34" i="3" s="1"/>
  <c r="H34" i="3" s="1"/>
  <c r="G35" i="3" l="1"/>
  <c r="A36" i="3"/>
  <c r="B35" i="3"/>
  <c r="C35" i="3" s="1"/>
  <c r="D35" i="3" s="1"/>
  <c r="E35" i="3" s="1"/>
  <c r="F35" i="3" s="1"/>
  <c r="H35" i="3" s="1"/>
  <c r="G36" i="3" l="1"/>
  <c r="A37" i="3"/>
  <c r="B36" i="3"/>
  <c r="C36" i="3" s="1"/>
  <c r="D36" i="3" s="1"/>
  <c r="E36" i="3" s="1"/>
  <c r="F36" i="3" s="1"/>
  <c r="H36" i="3" s="1"/>
  <c r="G37" i="3" l="1"/>
  <c r="A38" i="3"/>
  <c r="B37" i="3"/>
  <c r="C37" i="3" s="1"/>
  <c r="D37" i="3" s="1"/>
  <c r="E37" i="3" s="1"/>
  <c r="F37" i="3" s="1"/>
  <c r="H37" i="3" s="1"/>
  <c r="G38" i="3" l="1"/>
  <c r="A39" i="3"/>
  <c r="B38" i="3"/>
  <c r="C38" i="3" s="1"/>
  <c r="D38" i="3" s="1"/>
  <c r="E38" i="3" s="1"/>
  <c r="F38" i="3" s="1"/>
  <c r="H38" i="3" s="1"/>
  <c r="G39" i="3" l="1"/>
  <c r="H39" i="3" s="1"/>
  <c r="A40" i="3"/>
  <c r="B39" i="3"/>
  <c r="C39" i="3" s="1"/>
  <c r="D39" i="3" s="1"/>
  <c r="E39" i="3" s="1"/>
  <c r="F39" i="3" s="1"/>
  <c r="G40" i="3" l="1"/>
  <c r="H40" i="3" s="1"/>
  <c r="A41" i="3"/>
  <c r="B40" i="3"/>
  <c r="C40" i="3" s="1"/>
  <c r="D40" i="3" s="1"/>
  <c r="E40" i="3" s="1"/>
  <c r="F40" i="3" s="1"/>
  <c r="G41" i="3" l="1"/>
  <c r="H41" i="3" s="1"/>
  <c r="A42" i="3"/>
  <c r="B41" i="3"/>
  <c r="C41" i="3" s="1"/>
  <c r="D41" i="3" s="1"/>
  <c r="E41" i="3" s="1"/>
  <c r="F41" i="3" s="1"/>
  <c r="G42" i="3" l="1"/>
  <c r="B42" i="3"/>
  <c r="C42" i="3" s="1"/>
  <c r="D42" i="3" s="1"/>
  <c r="E42" i="3" s="1"/>
  <c r="F42" i="3" s="1"/>
  <c r="A43" i="3"/>
  <c r="H42" i="3" l="1"/>
  <c r="G43" i="3"/>
  <c r="A44" i="3"/>
  <c r="B43" i="3"/>
  <c r="C43" i="3" s="1"/>
  <c r="D43" i="3" s="1"/>
  <c r="E43" i="3" s="1"/>
  <c r="F43" i="3" s="1"/>
  <c r="H43" i="3" l="1"/>
  <c r="G44" i="3"/>
  <c r="H44" i="3" s="1"/>
  <c r="A45" i="3"/>
  <c r="B44" i="3"/>
  <c r="C44" i="3" s="1"/>
  <c r="D44" i="3" s="1"/>
  <c r="E44" i="3" s="1"/>
  <c r="F44" i="3" s="1"/>
  <c r="H45" i="3" l="1"/>
  <c r="G45" i="3"/>
  <c r="A46" i="3"/>
  <c r="B45" i="3"/>
  <c r="C45" i="3" s="1"/>
  <c r="D45" i="3" s="1"/>
  <c r="E45" i="3" s="1"/>
  <c r="F45" i="3" s="1"/>
  <c r="G46" i="3" l="1"/>
  <c r="H46" i="3" s="1"/>
  <c r="A47" i="3"/>
  <c r="B46" i="3"/>
  <c r="C46" i="3" s="1"/>
  <c r="D46" i="3" s="1"/>
  <c r="E46" i="3" s="1"/>
  <c r="F46" i="3" s="1"/>
  <c r="G47" i="3" l="1"/>
  <c r="H47" i="3" s="1"/>
  <c r="A48" i="3"/>
  <c r="B47" i="3"/>
  <c r="C47" i="3" s="1"/>
  <c r="D47" i="3" s="1"/>
  <c r="E47" i="3" s="1"/>
  <c r="F47" i="3" s="1"/>
  <c r="G48" i="3" l="1"/>
  <c r="H48" i="3" s="1"/>
  <c r="A49" i="3"/>
  <c r="B48" i="3"/>
  <c r="C48" i="3" s="1"/>
  <c r="D48" i="3" s="1"/>
  <c r="E48" i="3" s="1"/>
  <c r="F48" i="3" s="1"/>
  <c r="G49" i="3" l="1"/>
  <c r="B49" i="3"/>
  <c r="C49" i="3" s="1"/>
  <c r="D49" i="3" s="1"/>
  <c r="E49" i="3" s="1"/>
  <c r="F49" i="3" s="1"/>
  <c r="A50" i="3"/>
  <c r="H49" i="3" l="1"/>
  <c r="G50" i="3"/>
  <c r="B50" i="3"/>
  <c r="C50" i="3" s="1"/>
  <c r="D50" i="3" s="1"/>
  <c r="E50" i="3" s="1"/>
  <c r="F50" i="3" s="1"/>
  <c r="H50" i="3" s="1"/>
  <c r="A51" i="3"/>
  <c r="G51" i="3" l="1"/>
  <c r="H51" i="3" s="1"/>
  <c r="A52" i="3"/>
  <c r="B51" i="3"/>
  <c r="C51" i="3" s="1"/>
  <c r="D51" i="3" s="1"/>
  <c r="E51" i="3" s="1"/>
  <c r="F51" i="3" s="1"/>
  <c r="G52" i="3" l="1"/>
  <c r="H52" i="3" s="1"/>
  <c r="A53" i="3"/>
  <c r="B52" i="3"/>
  <c r="C52" i="3" s="1"/>
  <c r="D52" i="3" s="1"/>
  <c r="E52" i="3" s="1"/>
  <c r="F52" i="3" s="1"/>
  <c r="G53" i="3" l="1"/>
  <c r="B53" i="3"/>
  <c r="C53" i="3" s="1"/>
  <c r="D53" i="3" s="1"/>
  <c r="E53" i="3" s="1"/>
  <c r="F53" i="3" s="1"/>
  <c r="A54" i="3"/>
  <c r="H53" i="3" l="1"/>
  <c r="G54" i="3"/>
  <c r="A55" i="3"/>
  <c r="B54" i="3"/>
  <c r="C54" i="3" s="1"/>
  <c r="D54" i="3" s="1"/>
  <c r="E54" i="3" s="1"/>
  <c r="F54" i="3" s="1"/>
  <c r="H54" i="3" l="1"/>
  <c r="G55" i="3"/>
  <c r="B55" i="3"/>
  <c r="C55" i="3" s="1"/>
  <c r="D55" i="3" s="1"/>
  <c r="E55" i="3" s="1"/>
  <c r="F55" i="3" s="1"/>
  <c r="A56" i="3"/>
  <c r="H55" i="3" l="1"/>
  <c r="G56" i="3"/>
  <c r="A57" i="3"/>
  <c r="B56" i="3"/>
  <c r="C56" i="3" s="1"/>
  <c r="D56" i="3" s="1"/>
  <c r="E56" i="3" s="1"/>
  <c r="F56" i="3" s="1"/>
  <c r="H56" i="3" l="1"/>
  <c r="G57" i="3"/>
  <c r="H57" i="3" s="1"/>
  <c r="A58" i="3"/>
  <c r="B57" i="3"/>
  <c r="C57" i="3" s="1"/>
  <c r="D57" i="3" s="1"/>
  <c r="E57" i="3" s="1"/>
  <c r="F57" i="3" s="1"/>
  <c r="G58" i="3" l="1"/>
  <c r="A59" i="3"/>
  <c r="B58" i="3"/>
  <c r="C58" i="3" s="1"/>
  <c r="D58" i="3" s="1"/>
  <c r="E58" i="3" s="1"/>
  <c r="F58" i="3" s="1"/>
  <c r="H58" i="3" l="1"/>
  <c r="G59" i="3"/>
  <c r="A60" i="3"/>
  <c r="B59" i="3"/>
  <c r="C59" i="3" s="1"/>
  <c r="D59" i="3" s="1"/>
  <c r="E59" i="3" s="1"/>
  <c r="F59" i="3" s="1"/>
  <c r="H59" i="3" l="1"/>
  <c r="B60" i="3"/>
  <c r="C60" i="3" s="1"/>
  <c r="D60" i="3" s="1"/>
  <c r="E60" i="3" s="1"/>
  <c r="F60" i="3" s="1"/>
  <c r="G60" i="3"/>
  <c r="A61" i="3"/>
  <c r="G61" i="3" l="1"/>
  <c r="A62" i="3"/>
  <c r="B61" i="3"/>
  <c r="C61" i="3" s="1"/>
  <c r="D61" i="3" s="1"/>
  <c r="E61" i="3" s="1"/>
  <c r="F61" i="3" s="1"/>
  <c r="H60" i="3"/>
  <c r="H61" i="3" l="1"/>
  <c r="G62" i="3"/>
  <c r="A63" i="3"/>
  <c r="B62" i="3"/>
  <c r="C62" i="3" s="1"/>
  <c r="D62" i="3" s="1"/>
  <c r="E62" i="3" s="1"/>
  <c r="F62" i="3" s="1"/>
  <c r="H62" i="3" l="1"/>
  <c r="G63" i="3"/>
  <c r="B63" i="3"/>
  <c r="C63" i="3" s="1"/>
  <c r="D63" i="3" s="1"/>
  <c r="E63" i="3" s="1"/>
  <c r="F63" i="3" s="1"/>
  <c r="A64" i="3"/>
  <c r="G64" i="3" l="1"/>
  <c r="A65" i="3"/>
  <c r="B64" i="3"/>
  <c r="C64" i="3" s="1"/>
  <c r="D64" i="3" s="1"/>
  <c r="E64" i="3" s="1"/>
  <c r="F64" i="3" s="1"/>
  <c r="H63" i="3"/>
  <c r="G65" i="3" l="1"/>
  <c r="B65" i="3"/>
  <c r="C65" i="3" s="1"/>
  <c r="D65" i="3" s="1"/>
  <c r="E65" i="3" s="1"/>
  <c r="F65" i="3" s="1"/>
  <c r="A66" i="3"/>
  <c r="H64" i="3"/>
  <c r="H65" i="3" l="1"/>
  <c r="G66" i="3"/>
  <c r="A67" i="3"/>
  <c r="B66" i="3"/>
  <c r="C66" i="3" s="1"/>
  <c r="D66" i="3" s="1"/>
  <c r="E66" i="3" s="1"/>
  <c r="F66" i="3" s="1"/>
  <c r="H66" i="3" l="1"/>
  <c r="G67" i="3"/>
  <c r="A68" i="3"/>
  <c r="B67" i="3"/>
  <c r="C67" i="3" s="1"/>
  <c r="D67" i="3" s="1"/>
  <c r="E67" i="3" s="1"/>
  <c r="F67" i="3" s="1"/>
  <c r="G68" i="3" l="1"/>
  <c r="B68" i="3"/>
  <c r="C68" i="3" s="1"/>
  <c r="D68" i="3" s="1"/>
  <c r="E68" i="3" s="1"/>
  <c r="F68" i="3" s="1"/>
  <c r="A69" i="3"/>
  <c r="H67" i="3"/>
  <c r="H68" i="3" l="1"/>
  <c r="G69" i="3"/>
  <c r="A70" i="3"/>
  <c r="B69" i="3"/>
  <c r="C69" i="3" s="1"/>
  <c r="D69" i="3" s="1"/>
  <c r="E69" i="3" s="1"/>
  <c r="F69" i="3" s="1"/>
  <c r="H69" i="3" l="1"/>
  <c r="G70" i="3"/>
  <c r="B70" i="3"/>
  <c r="C70" i="3" s="1"/>
  <c r="D70" i="3" s="1"/>
  <c r="E70" i="3" s="1"/>
  <c r="F70" i="3" s="1"/>
  <c r="A71" i="3"/>
  <c r="G71" i="3" l="1"/>
  <c r="A72" i="3"/>
  <c r="B71" i="3"/>
  <c r="C71" i="3" s="1"/>
  <c r="D71" i="3" s="1"/>
  <c r="E71" i="3" s="1"/>
  <c r="F71" i="3" s="1"/>
  <c r="H70" i="3"/>
  <c r="H71" i="3" l="1"/>
  <c r="G72" i="3"/>
  <c r="B72" i="3"/>
  <c r="C72" i="3" s="1"/>
  <c r="D72" i="3" s="1"/>
  <c r="E72" i="3" s="1"/>
  <c r="F72" i="3" s="1"/>
  <c r="A73" i="3"/>
  <c r="G73" i="3" l="1"/>
  <c r="A74" i="3"/>
  <c r="B73" i="3"/>
  <c r="C73" i="3" s="1"/>
  <c r="D73" i="3" s="1"/>
  <c r="E73" i="3" s="1"/>
  <c r="F73" i="3" s="1"/>
  <c r="H72" i="3"/>
  <c r="G74" i="3" l="1"/>
  <c r="B74" i="3"/>
  <c r="C74" i="3" s="1"/>
  <c r="D74" i="3" s="1"/>
  <c r="E74" i="3" s="1"/>
  <c r="F74" i="3" s="1"/>
  <c r="A75" i="3"/>
  <c r="H73" i="3"/>
  <c r="H74" i="3" l="1"/>
  <c r="G75" i="3"/>
  <c r="A76" i="3"/>
  <c r="B75" i="3"/>
  <c r="C75" i="3" s="1"/>
  <c r="D75" i="3" s="1"/>
  <c r="E75" i="3" s="1"/>
  <c r="F75" i="3" s="1"/>
  <c r="H75" i="3" l="1"/>
  <c r="G76" i="3"/>
  <c r="B76" i="3"/>
  <c r="C76" i="3" s="1"/>
  <c r="D76" i="3" s="1"/>
  <c r="E76" i="3" s="1"/>
  <c r="F76" i="3" s="1"/>
  <c r="A77" i="3"/>
  <c r="G77" i="3" l="1"/>
  <c r="B77" i="3"/>
  <c r="C77" i="3" s="1"/>
  <c r="D77" i="3" s="1"/>
  <c r="E77" i="3" s="1"/>
  <c r="F77" i="3" s="1"/>
  <c r="A78" i="3"/>
  <c r="H76" i="3"/>
  <c r="H77" i="3" l="1"/>
  <c r="G78" i="3"/>
  <c r="B78" i="3"/>
  <c r="C78" i="3" s="1"/>
  <c r="D78" i="3" s="1"/>
  <c r="E78" i="3" s="1"/>
  <c r="F78" i="3" s="1"/>
  <c r="A79" i="3"/>
  <c r="H78" i="3" l="1"/>
  <c r="G79" i="3"/>
  <c r="A80" i="3"/>
  <c r="B79" i="3"/>
  <c r="C79" i="3" s="1"/>
  <c r="D79" i="3" s="1"/>
  <c r="E79" i="3" s="1"/>
  <c r="F79" i="3" s="1"/>
  <c r="H79" i="3" l="1"/>
  <c r="G80" i="3"/>
  <c r="A81" i="3"/>
  <c r="B80" i="3"/>
  <c r="C80" i="3" s="1"/>
  <c r="D80" i="3" s="1"/>
  <c r="E80" i="3" s="1"/>
  <c r="F80" i="3" s="1"/>
  <c r="B81" i="3" l="1"/>
  <c r="C81" i="3" s="1"/>
  <c r="D81" i="3" s="1"/>
  <c r="E81" i="3" s="1"/>
  <c r="F81" i="3" s="1"/>
  <c r="G81" i="3"/>
  <c r="A82" i="3"/>
  <c r="H80" i="3"/>
  <c r="G82" i="3" l="1"/>
  <c r="B82" i="3"/>
  <c r="C82" i="3" s="1"/>
  <c r="D82" i="3" s="1"/>
  <c r="E82" i="3" s="1"/>
  <c r="F82" i="3" s="1"/>
  <c r="A83" i="3"/>
  <c r="H81" i="3"/>
  <c r="H82" i="3" l="1"/>
  <c r="G83" i="3"/>
  <c r="B83" i="3"/>
  <c r="C83" i="3" s="1"/>
  <c r="D83" i="3" s="1"/>
  <c r="E83" i="3" s="1"/>
  <c r="F83" i="3" s="1"/>
  <c r="A84" i="3"/>
  <c r="H83" i="3" l="1"/>
  <c r="G84" i="3"/>
  <c r="B84" i="3"/>
  <c r="C84" i="3" s="1"/>
  <c r="D84" i="3" s="1"/>
  <c r="E84" i="3" s="1"/>
  <c r="F84" i="3" s="1"/>
  <c r="A85" i="3"/>
  <c r="H84" i="3" l="1"/>
  <c r="G85" i="3"/>
  <c r="B85" i="3"/>
  <c r="C85" i="3" s="1"/>
  <c r="D85" i="3" s="1"/>
  <c r="E85" i="3" s="1"/>
  <c r="F85" i="3" s="1"/>
  <c r="A86" i="3"/>
  <c r="H85" i="3" l="1"/>
  <c r="G86" i="3"/>
  <c r="B86" i="3"/>
  <c r="C86" i="3" s="1"/>
  <c r="D86" i="3" s="1"/>
  <c r="E86" i="3" s="1"/>
  <c r="F86" i="3" s="1"/>
  <c r="A87" i="3"/>
  <c r="H86" i="3" l="1"/>
  <c r="G87" i="3"/>
  <c r="B87" i="3"/>
  <c r="C87" i="3" s="1"/>
  <c r="D87" i="3" s="1"/>
  <c r="E87" i="3" s="1"/>
  <c r="F87" i="3" s="1"/>
  <c r="A88" i="3"/>
  <c r="H87" i="3" l="1"/>
  <c r="G88" i="3"/>
  <c r="B88" i="3"/>
  <c r="C88" i="3" s="1"/>
  <c r="D88" i="3" s="1"/>
  <c r="E88" i="3" s="1"/>
  <c r="F88" i="3" s="1"/>
  <c r="H88" i="3" l="1"/>
</calcChain>
</file>

<file path=xl/sharedStrings.xml><?xml version="1.0" encoding="utf-8"?>
<sst xmlns="http://schemas.openxmlformats.org/spreadsheetml/2006/main" count="202" uniqueCount="72">
  <si>
    <t>V</t>
  </si>
  <si>
    <t>Q</t>
  </si>
  <si>
    <t>Isothermal CSTR</t>
  </si>
  <si>
    <t>cA0</t>
  </si>
  <si>
    <t>cB0</t>
  </si>
  <si>
    <t>X</t>
  </si>
  <si>
    <t>cA</t>
  </si>
  <si>
    <t>cB</t>
  </si>
  <si>
    <t>k</t>
  </si>
  <si>
    <t>-rA</t>
  </si>
  <si>
    <t>tau</t>
  </si>
  <si>
    <t>h</t>
  </si>
  <si>
    <t>m3</t>
  </si>
  <si>
    <t>m3/h</t>
  </si>
  <si>
    <t>kmol/m3</t>
  </si>
  <si>
    <t>m3/kmol h</t>
  </si>
  <si>
    <t>kmol/m3 h</t>
  </si>
  <si>
    <t>One reaction</t>
  </si>
  <si>
    <t>steady state</t>
  </si>
  <si>
    <t>r</t>
  </si>
  <si>
    <t>Q*cA0/rA</t>
  </si>
  <si>
    <t>XA</t>
  </si>
  <si>
    <t>Calculate conversion with given volume</t>
  </si>
  <si>
    <t>Three reactions</t>
  </si>
  <si>
    <t>cC0</t>
  </si>
  <si>
    <t>cD0</t>
  </si>
  <si>
    <t>k1</t>
  </si>
  <si>
    <t>k2</t>
  </si>
  <si>
    <t>k3</t>
  </si>
  <si>
    <t>m6/kmol2 h</t>
  </si>
  <si>
    <t>cC</t>
  </si>
  <si>
    <t>rA</t>
  </si>
  <si>
    <t>rB</t>
  </si>
  <si>
    <t>rC</t>
  </si>
  <si>
    <t>r1</t>
  </si>
  <si>
    <t>r2</t>
  </si>
  <si>
    <t>r3</t>
  </si>
  <si>
    <t>eq. (7.4)</t>
  </si>
  <si>
    <t>eq. (7.18)</t>
  </si>
  <si>
    <t>eq. (7.19)</t>
  </si>
  <si>
    <t>kmol/h</t>
  </si>
  <si>
    <t>Non-isothermal CSTR</t>
  </si>
  <si>
    <t>Cp</t>
  </si>
  <si>
    <t>kJ/kmol</t>
  </si>
  <si>
    <t>k 373.15 K</t>
  </si>
  <si>
    <t>EA</t>
  </si>
  <si>
    <t>delta H</t>
  </si>
  <si>
    <t>A</t>
  </si>
  <si>
    <t>Tin</t>
  </si>
  <si>
    <t>K</t>
  </si>
  <si>
    <t>T</t>
  </si>
  <si>
    <t>q produced</t>
  </si>
  <si>
    <t>q removed</t>
  </si>
  <si>
    <t>Tstart</t>
  </si>
  <si>
    <t>difference</t>
  </si>
  <si>
    <t>%</t>
  </si>
  <si>
    <t>nA in</t>
  </si>
  <si>
    <t>nB in</t>
  </si>
  <si>
    <t>nC in</t>
  </si>
  <si>
    <t>nA out</t>
  </si>
  <si>
    <t>nB out</t>
  </si>
  <si>
    <t>nC out</t>
  </si>
  <si>
    <t>Material balance A</t>
  </si>
  <si>
    <t>kJ/h</t>
  </si>
  <si>
    <t>MJ/h</t>
  </si>
  <si>
    <t>Energy balance</t>
  </si>
  <si>
    <t>T in</t>
  </si>
  <si>
    <t>T out</t>
  </si>
  <si>
    <t>xA %</t>
  </si>
  <si>
    <t>MJ/hr</t>
  </si>
  <si>
    <t>t (h)</t>
  </si>
  <si>
    <t>cA (kmol/m3)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</si>
</sst>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quotePrefix="1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5.xml"/><Relationship Id="rId13" Type="http://schemas.openxmlformats.org/officeDocument/2006/relationships/worksheet" Target="worksheets/sheet5.xml"/><Relationship Id="rId3" Type="http://schemas.openxmlformats.org/officeDocument/2006/relationships/worksheet" Target="worksheets/sheet2.xml"/><Relationship Id="rId7" Type="http://schemas.openxmlformats.org/officeDocument/2006/relationships/chartsheet" Target="chartsheets/sheet4.xml"/><Relationship Id="rId12" Type="http://schemas.openxmlformats.org/officeDocument/2006/relationships/chartsheet" Target="chartsheets/sheet8.xml"/><Relationship Id="rId17" Type="http://schemas.openxmlformats.org/officeDocument/2006/relationships/calcChain" Target="calcChain.xml"/><Relationship Id="rId2" Type="http://schemas.openxmlformats.org/officeDocument/2006/relationships/worksheet" Target="worksheets/sheet1.xml"/><Relationship Id="rId16" Type="http://schemas.openxmlformats.org/officeDocument/2006/relationships/sharedStrings" Target="sharedStrings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3.xml"/><Relationship Id="rId11" Type="http://schemas.openxmlformats.org/officeDocument/2006/relationships/chartsheet" Target="chartsheets/sheet7.xml"/><Relationship Id="rId5" Type="http://schemas.openxmlformats.org/officeDocument/2006/relationships/worksheet" Target="worksheets/sheet3.xml"/><Relationship Id="rId15" Type="http://schemas.openxmlformats.org/officeDocument/2006/relationships/styles" Target="styles.xml"/><Relationship Id="rId10" Type="http://schemas.openxmlformats.org/officeDocument/2006/relationships/worksheet" Target="worksheets/sheet4.xml"/><Relationship Id="rId4" Type="http://schemas.openxmlformats.org/officeDocument/2006/relationships/chartsheet" Target="chartsheets/sheet2.xml"/><Relationship Id="rId9" Type="http://schemas.openxmlformats.org/officeDocument/2006/relationships/chartsheet" Target="chartsheets/sheet6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83625960247898"/>
          <c:y val="3.4762586494869969E-2"/>
          <c:w val="0.85660802122931823"/>
          <c:h val="0.80962777380100215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'Isoth SS 1 react'!$A$20:$A$38</c:f>
              <c:numCache>
                <c:formatCode>General</c:formatCode>
                <c:ptCount val="19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</c:numCache>
            </c:numRef>
          </c:xVal>
          <c:yVal>
            <c:numRef>
              <c:f>'Isoth SS 1 react'!$E$20:$E$38</c:f>
              <c:numCache>
                <c:formatCode>General</c:formatCode>
                <c:ptCount val="19"/>
                <c:pt idx="0">
                  <c:v>7.5</c:v>
                </c:pt>
                <c:pt idx="1">
                  <c:v>7.9946702198534307</c:v>
                </c:pt>
                <c:pt idx="2">
                  <c:v>8.5470085470085468</c:v>
                </c:pt>
                <c:pt idx="3">
                  <c:v>9.1673032849503446</c:v>
                </c:pt>
                <c:pt idx="4">
                  <c:v>9.8684210526315788</c:v>
                </c:pt>
                <c:pt idx="5">
                  <c:v>10.666666666666666</c:v>
                </c:pt>
                <c:pt idx="6">
                  <c:v>11.583011583011583</c:v>
                </c:pt>
                <c:pt idx="7">
                  <c:v>12.644889357218124</c:v>
                </c:pt>
                <c:pt idx="8">
                  <c:v>13.888888888888888</c:v>
                </c:pt>
                <c:pt idx="9">
                  <c:v>15.364916773367476</c:v>
                </c:pt>
                <c:pt idx="10">
                  <c:v>17.142857142857142</c:v>
                </c:pt>
                <c:pt idx="11">
                  <c:v>19.323671497584542</c:v>
                </c:pt>
                <c:pt idx="12">
                  <c:v>22.058823529411764</c:v>
                </c:pt>
                <c:pt idx="13">
                  <c:v>25.586353944562902</c:v>
                </c:pt>
                <c:pt idx="14">
                  <c:v>30.303030303030301</c:v>
                </c:pt>
                <c:pt idx="15">
                  <c:v>36.92307692307692</c:v>
                </c:pt>
                <c:pt idx="16">
                  <c:v>46.875000000000007</c:v>
                </c:pt>
                <c:pt idx="17">
                  <c:v>63.492063492063487</c:v>
                </c:pt>
                <c:pt idx="18">
                  <c:v>96.774193548387117</c:v>
                </c:pt>
              </c:numCache>
            </c:numRef>
          </c:yVal>
          <c:smooth val="1"/>
        </c:ser>
        <c:ser>
          <c:idx val="1"/>
          <c:order val="1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'Isoth SS 1 react'!$H$29:$H$31</c:f>
              <c:numCache>
                <c:formatCode>General</c:formatCode>
                <c:ptCount val="3"/>
                <c:pt idx="0">
                  <c:v>0</c:v>
                </c:pt>
                <c:pt idx="1">
                  <c:v>0.8</c:v>
                </c:pt>
                <c:pt idx="2">
                  <c:v>0.8</c:v>
                </c:pt>
              </c:numCache>
            </c:numRef>
          </c:xVal>
          <c:yVal>
            <c:numRef>
              <c:f>'Isoth SS 1 react'!$I$29:$I$31</c:f>
              <c:numCache>
                <c:formatCode>General</c:formatCode>
                <c:ptCount val="3"/>
                <c:pt idx="0">
                  <c:v>46.875000000000007</c:v>
                </c:pt>
                <c:pt idx="1">
                  <c:v>46.875000000000007</c:v>
                </c:pt>
                <c:pt idx="2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807104"/>
        <c:axId val="155840896"/>
      </c:scatterChart>
      <c:valAx>
        <c:axId val="15380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i="1"/>
                  <a:t>X</a:t>
                </a:r>
                <a:r>
                  <a:rPr lang="en-US" sz="2000" baseline="-25000"/>
                  <a:t>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5840896"/>
        <c:crosses val="autoZero"/>
        <c:crossBetween val="midCat"/>
      </c:valAx>
      <c:valAx>
        <c:axId val="155840896"/>
        <c:scaling>
          <c:orientation val="minMax"/>
          <c:max val="8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i="1"/>
                  <a:t>Qc</a:t>
                </a:r>
                <a:r>
                  <a:rPr lang="en-US" sz="2000" baseline="-25000"/>
                  <a:t>A,0</a:t>
                </a:r>
                <a:r>
                  <a:rPr lang="en-US" sz="2000"/>
                  <a:t>/(</a:t>
                </a:r>
                <a:r>
                  <a:rPr lang="en-US" sz="2000">
                    <a:latin typeface="Symbol" pitchFamily="18" charset="2"/>
                  </a:rPr>
                  <a:t>-</a:t>
                </a:r>
                <a:r>
                  <a:rPr lang="en-US" sz="2000" i="1"/>
                  <a:t>r</a:t>
                </a:r>
                <a:r>
                  <a:rPr lang="en-US" sz="2000" baseline="-25000"/>
                  <a:t>A</a:t>
                </a:r>
                <a:r>
                  <a:rPr lang="en-US" sz="2000"/>
                  <a:t>)</a:t>
                </a:r>
              </a:p>
            </c:rich>
          </c:tx>
          <c:layout>
            <c:manualLayout>
              <c:xMode val="edge"/>
              <c:yMode val="edge"/>
              <c:x val="1.1728394847956255E-2"/>
              <c:y val="0.336389564940746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3807104"/>
        <c:crosses val="autoZero"/>
        <c:crossBetween val="midCat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'Nonisoth SS bal'!$A$41:$A$55</c:f>
              <c:numCache>
                <c:formatCode>General</c:formatCode>
                <c:ptCount val="15"/>
                <c:pt idx="0">
                  <c:v>328.15</c:v>
                </c:pt>
                <c:pt idx="1">
                  <c:v>325.14999999999998</c:v>
                </c:pt>
                <c:pt idx="2">
                  <c:v>322.14999999999998</c:v>
                </c:pt>
                <c:pt idx="3">
                  <c:v>319.14999999999998</c:v>
                </c:pt>
                <c:pt idx="4">
                  <c:v>316.14999999999998</c:v>
                </c:pt>
                <c:pt idx="5">
                  <c:v>313.14999999999998</c:v>
                </c:pt>
                <c:pt idx="6">
                  <c:v>310.14999999999998</c:v>
                </c:pt>
                <c:pt idx="7">
                  <c:v>308.14999999999998</c:v>
                </c:pt>
                <c:pt idx="8">
                  <c:v>306.97000000000003</c:v>
                </c:pt>
                <c:pt idx="9">
                  <c:v>306.97000000000003</c:v>
                </c:pt>
                <c:pt idx="10">
                  <c:v>306.95999999999998</c:v>
                </c:pt>
                <c:pt idx="11">
                  <c:v>306.95999999999998</c:v>
                </c:pt>
                <c:pt idx="12">
                  <c:v>306.14999999999998</c:v>
                </c:pt>
                <c:pt idx="13">
                  <c:v>304.14999999999998</c:v>
                </c:pt>
                <c:pt idx="14">
                  <c:v>303.14999999999998</c:v>
                </c:pt>
              </c:numCache>
            </c:numRef>
          </c:xVal>
          <c:yVal>
            <c:numRef>
              <c:f>'Nonisoth SS bal'!$B$41:$B$55</c:f>
              <c:numCache>
                <c:formatCode>General</c:formatCode>
                <c:ptCount val="15"/>
                <c:pt idx="0">
                  <c:v>406.95784362796826</c:v>
                </c:pt>
                <c:pt idx="1">
                  <c:v>403.63797650624213</c:v>
                </c:pt>
                <c:pt idx="2">
                  <c:v>400.21273630310583</c:v>
                </c:pt>
                <c:pt idx="3">
                  <c:v>396.63421167819502</c:v>
                </c:pt>
                <c:pt idx="4">
                  <c:v>392.81945142112295</c:v>
                </c:pt>
                <c:pt idx="5">
                  <c:v>388.60363630900321</c:v>
                </c:pt>
                <c:pt idx="6">
                  <c:v>383.56034049593734</c:v>
                </c:pt>
                <c:pt idx="7">
                  <c:v>378.92549584403679</c:v>
                </c:pt>
                <c:pt idx="8">
                  <c:v>371.5857666082631</c:v>
                </c:pt>
                <c:pt idx="9">
                  <c:v>371.5857666082631</c:v>
                </c:pt>
                <c:pt idx="10">
                  <c:v>307.44812400364196</c:v>
                </c:pt>
                <c:pt idx="11">
                  <c:v>307.44812400364196</c:v>
                </c:pt>
                <c:pt idx="12">
                  <c:v>306.58771860575308</c:v>
                </c:pt>
                <c:pt idx="13">
                  <c:v>304.48435531455908</c:v>
                </c:pt>
                <c:pt idx="14">
                  <c:v>303.44212887923447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634304"/>
        <c:axId val="151635840"/>
      </c:scatterChart>
      <c:valAx>
        <c:axId val="151634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635840"/>
        <c:crosses val="autoZero"/>
        <c:crossBetween val="midCat"/>
      </c:valAx>
      <c:valAx>
        <c:axId val="151635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163430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'Nonisoth SS bal'!$A$41:$A$71</c:f>
              <c:numCache>
                <c:formatCode>General</c:formatCode>
                <c:ptCount val="31"/>
                <c:pt idx="0">
                  <c:v>328.15</c:v>
                </c:pt>
                <c:pt idx="1">
                  <c:v>325.14999999999998</c:v>
                </c:pt>
                <c:pt idx="2">
                  <c:v>322.14999999999998</c:v>
                </c:pt>
                <c:pt idx="3">
                  <c:v>319.14999999999998</c:v>
                </c:pt>
                <c:pt idx="4">
                  <c:v>316.14999999999998</c:v>
                </c:pt>
                <c:pt idx="5">
                  <c:v>313.14999999999998</c:v>
                </c:pt>
                <c:pt idx="6">
                  <c:v>310.14999999999998</c:v>
                </c:pt>
                <c:pt idx="7">
                  <c:v>308.14999999999998</c:v>
                </c:pt>
                <c:pt idx="8">
                  <c:v>306.97000000000003</c:v>
                </c:pt>
                <c:pt idx="9">
                  <c:v>306.97000000000003</c:v>
                </c:pt>
                <c:pt idx="10">
                  <c:v>306.95999999999998</c:v>
                </c:pt>
                <c:pt idx="11">
                  <c:v>306.95999999999998</c:v>
                </c:pt>
                <c:pt idx="12">
                  <c:v>306.14999999999998</c:v>
                </c:pt>
                <c:pt idx="13">
                  <c:v>304.14999999999998</c:v>
                </c:pt>
                <c:pt idx="14">
                  <c:v>303.14999999999998</c:v>
                </c:pt>
                <c:pt idx="16">
                  <c:v>306.14999999999998</c:v>
                </c:pt>
                <c:pt idx="17">
                  <c:v>306.95999999999998</c:v>
                </c:pt>
                <c:pt idx="18">
                  <c:v>308.14999999999998</c:v>
                </c:pt>
                <c:pt idx="19">
                  <c:v>311.14999999999998</c:v>
                </c:pt>
                <c:pt idx="20">
                  <c:v>314.14999999999998</c:v>
                </c:pt>
                <c:pt idx="21">
                  <c:v>317.14999999999998</c:v>
                </c:pt>
                <c:pt idx="22">
                  <c:v>320.14999999999998</c:v>
                </c:pt>
                <c:pt idx="23">
                  <c:v>323.14999999999998</c:v>
                </c:pt>
                <c:pt idx="24">
                  <c:v>324.68</c:v>
                </c:pt>
                <c:pt idx="25">
                  <c:v>324.68</c:v>
                </c:pt>
                <c:pt idx="26">
                  <c:v>324.69</c:v>
                </c:pt>
              </c:numCache>
            </c:numRef>
          </c:xVal>
          <c:yVal>
            <c:numRef>
              <c:f>'Nonisoth SS bal'!$B$41:$B$71</c:f>
              <c:numCache>
                <c:formatCode>General</c:formatCode>
                <c:ptCount val="31"/>
                <c:pt idx="0">
                  <c:v>406.95784362796826</c:v>
                </c:pt>
                <c:pt idx="1">
                  <c:v>403.63797650624213</c:v>
                </c:pt>
                <c:pt idx="2">
                  <c:v>400.21273630310583</c:v>
                </c:pt>
                <c:pt idx="3">
                  <c:v>396.63421167819502</c:v>
                </c:pt>
                <c:pt idx="4">
                  <c:v>392.81945142112295</c:v>
                </c:pt>
                <c:pt idx="5">
                  <c:v>388.60363630900321</c:v>
                </c:pt>
                <c:pt idx="6">
                  <c:v>383.56034049593734</c:v>
                </c:pt>
                <c:pt idx="7">
                  <c:v>378.92549584403679</c:v>
                </c:pt>
                <c:pt idx="8">
                  <c:v>371.5857666082631</c:v>
                </c:pt>
                <c:pt idx="9">
                  <c:v>371.5857666082631</c:v>
                </c:pt>
                <c:pt idx="10">
                  <c:v>307.44812400364196</c:v>
                </c:pt>
                <c:pt idx="11">
                  <c:v>307.44812400364196</c:v>
                </c:pt>
                <c:pt idx="12">
                  <c:v>306.58771860575308</c:v>
                </c:pt>
                <c:pt idx="13">
                  <c:v>304.48435531455908</c:v>
                </c:pt>
                <c:pt idx="14">
                  <c:v>303.44212887923447</c:v>
                </c:pt>
                <c:pt idx="16">
                  <c:v>306.58771860575308</c:v>
                </c:pt>
                <c:pt idx="17">
                  <c:v>307.44812400364196</c:v>
                </c:pt>
                <c:pt idx="18">
                  <c:v>308.72293517295873</c:v>
                </c:pt>
                <c:pt idx="19">
                  <c:v>312.0097619438759</c:v>
                </c:pt>
                <c:pt idx="20">
                  <c:v>315.44995391659609</c:v>
                </c:pt>
                <c:pt idx="21">
                  <c:v>319.1501836991045</c:v>
                </c:pt>
                <c:pt idx="22">
                  <c:v>323.35130455230927</c:v>
                </c:pt>
                <c:pt idx="23">
                  <c:v>328.90045804784228</c:v>
                </c:pt>
                <c:pt idx="24">
                  <c:v>335.57366570841435</c:v>
                </c:pt>
                <c:pt idx="25">
                  <c:v>335.57366570841435</c:v>
                </c:pt>
                <c:pt idx="26">
                  <c:v>403.12055060977093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647360"/>
        <c:axId val="151648896"/>
      </c:scatterChart>
      <c:valAx>
        <c:axId val="15164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648896"/>
        <c:crosses val="autoZero"/>
        <c:crossBetween val="midCat"/>
      </c:valAx>
      <c:valAx>
        <c:axId val="151648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164736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2177403349901"/>
          <c:y val="3.4740652882956739E-2"/>
          <c:w val="0.72881766579382934"/>
          <c:h val="0.80974789002219072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'Nonisoth non-SS'!$A$21:$A$171</c:f>
              <c:numCache>
                <c:formatCode>General</c:formatCode>
                <c:ptCount val="1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</c:numCache>
            </c:numRef>
          </c:xVal>
          <c:yVal>
            <c:numRef>
              <c:f>'Nonisoth non-SS'!$B$21:$B$171</c:f>
              <c:numCache>
                <c:formatCode>General</c:formatCode>
                <c:ptCount val="151"/>
                <c:pt idx="0">
                  <c:v>2</c:v>
                </c:pt>
                <c:pt idx="1">
                  <c:v>1.9951993877371701</c:v>
                </c:pt>
                <c:pt idx="2">
                  <c:v>1.9904675863947101</c:v>
                </c:pt>
                <c:pt idx="3">
                  <c:v>1.9858021461706701</c:v>
                </c:pt>
                <c:pt idx="4">
                  <c:v>1.9812006816205201</c:v>
                </c:pt>
                <c:pt idx="5">
                  <c:v>1.97666089105006</c:v>
                </c:pt>
                <c:pt idx="6">
                  <c:v>1.9721805590951</c:v>
                </c:pt>
                <c:pt idx="7">
                  <c:v>1.9677575250567101</c:v>
                </c:pt>
                <c:pt idx="8">
                  <c:v>1.9633896827036501</c:v>
                </c:pt>
                <c:pt idx="9">
                  <c:v>1.9590749802723999</c:v>
                </c:pt>
                <c:pt idx="10">
                  <c:v>1.9548114204671501</c:v>
                </c:pt>
                <c:pt idx="11">
                  <c:v>1.95059706045979</c:v>
                </c:pt>
                <c:pt idx="12">
                  <c:v>1.94643001188992</c:v>
                </c:pt>
                <c:pt idx="13">
                  <c:v>1.9423084408648399</c:v>
                </c:pt>
                <c:pt idx="14">
                  <c:v>1.9382305679595699</c:v>
                </c:pt>
                <c:pt idx="15">
                  <c:v>1.9341946674153401</c:v>
                </c:pt>
                <c:pt idx="16">
                  <c:v>1.9301990286906501</c:v>
                </c:pt>
                <c:pt idx="17">
                  <c:v>1.9262419907172701</c:v>
                </c:pt>
                <c:pt idx="18">
                  <c:v>1.9223219404460199</c:v>
                </c:pt>
                <c:pt idx="19">
                  <c:v>1.9184372940105201</c:v>
                </c:pt>
                <c:pt idx="20">
                  <c:v>1.91458649672717</c:v>
                </c:pt>
                <c:pt idx="21">
                  <c:v>1.91076802309518</c:v>
                </c:pt>
                <c:pt idx="22">
                  <c:v>1.9069803767965401</c:v>
                </c:pt>
                <c:pt idx="23">
                  <c:v>1.90322209069603</c:v>
                </c:pt>
                <c:pt idx="24">
                  <c:v>1.8994917268412299</c:v>
                </c:pt>
                <c:pt idx="25">
                  <c:v>1.89578787646251</c:v>
                </c:pt>
                <c:pt idx="26">
                  <c:v>1.89210915997302</c:v>
                </c:pt>
                <c:pt idx="27">
                  <c:v>1.8884542060571301</c:v>
                </c:pt>
                <c:pt idx="28">
                  <c:v>1.8848216566256799</c:v>
                </c:pt>
                <c:pt idx="29">
                  <c:v>1.88121019605558</c:v>
                </c:pt>
                <c:pt idx="30">
                  <c:v>1.8776185175146101</c:v>
                </c:pt>
                <c:pt idx="31">
                  <c:v>1.87404532263779</c:v>
                </c:pt>
                <c:pt idx="32">
                  <c:v>1.87048932152728</c:v>
                </c:pt>
                <c:pt idx="33">
                  <c:v>1.8669492327524499</c:v>
                </c:pt>
                <c:pt idx="34">
                  <c:v>1.8634237833498799</c:v>
                </c:pt>
                <c:pt idx="35">
                  <c:v>1.8599117088233099</c:v>
                </c:pt>
                <c:pt idx="36">
                  <c:v>1.8564117531436699</c:v>
                </c:pt>
                <c:pt idx="37">
                  <c:v>1.85292266874911</c:v>
                </c:pt>
                <c:pt idx="38">
                  <c:v>1.8494432165449399</c:v>
                </c:pt>
                <c:pt idx="39">
                  <c:v>1.8459721659036701</c:v>
                </c:pt>
                <c:pt idx="40">
                  <c:v>1.8425082724330799</c:v>
                </c:pt>
                <c:pt idx="41">
                  <c:v>1.8390502612027499</c:v>
                </c:pt>
                <c:pt idx="42">
                  <c:v>1.8355969114841899</c:v>
                </c:pt>
                <c:pt idx="43">
                  <c:v>1.8321469894482501</c:v>
                </c:pt>
                <c:pt idx="44">
                  <c:v>1.8286992440468599</c:v>
                </c:pt>
                <c:pt idx="45">
                  <c:v>1.82525240701307</c:v>
                </c:pt>
                <c:pt idx="46">
                  <c:v>1.8218051928610199</c:v>
                </c:pt>
                <c:pt idx="47">
                  <c:v>1.8183562988859301</c:v>
                </c:pt>
                <c:pt idx="48">
                  <c:v>1.8149044051641301</c:v>
                </c:pt>
                <c:pt idx="49">
                  <c:v>1.81144817455304</c:v>
                </c:pt>
                <c:pt idx="50">
                  <c:v>1.8079862526911901</c:v>
                </c:pt>
                <c:pt idx="51">
                  <c:v>1.80451726799818</c:v>
                </c:pt>
                <c:pt idx="52">
                  <c:v>1.80103983167473</c:v>
                </c:pt>
                <c:pt idx="53">
                  <c:v>1.79755253770265</c:v>
                </c:pt>
                <c:pt idx="54">
                  <c:v>1.79405396284483</c:v>
                </c:pt>
                <c:pt idx="55">
                  <c:v>1.79054261834241</c:v>
                </c:pt>
                <c:pt idx="56">
                  <c:v>1.7870169208251701</c:v>
                </c:pt>
                <c:pt idx="57">
                  <c:v>1.78347537989868</c:v>
                </c:pt>
                <c:pt idx="58">
                  <c:v>1.7799164465689199</c:v>
                </c:pt>
                <c:pt idx="59">
                  <c:v>1.7763385041137101</c:v>
                </c:pt>
                <c:pt idx="60">
                  <c:v>1.77273986808265</c:v>
                </c:pt>
                <c:pt idx="61">
                  <c:v>1.76911878629719</c:v>
                </c:pt>
                <c:pt idx="62">
                  <c:v>1.7654734388505799</c:v>
                </c:pt>
                <c:pt idx="63">
                  <c:v>1.76180193810789</c:v>
                </c:pt>
                <c:pt idx="64">
                  <c:v>1.75810232870601</c:v>
                </c:pt>
                <c:pt idx="65">
                  <c:v>1.75437258755366</c:v>
                </c:pt>
                <c:pt idx="66">
                  <c:v>1.7506106238313699</c:v>
                </c:pt>
                <c:pt idx="67">
                  <c:v>1.74681427899148</c:v>
                </c:pt>
                <c:pt idx="68">
                  <c:v>1.74298132675815</c:v>
                </c:pt>
                <c:pt idx="69">
                  <c:v>1.73910947312736</c:v>
                </c:pt>
                <c:pt idx="70">
                  <c:v>1.7351962063526001</c:v>
                </c:pt>
                <c:pt idx="71">
                  <c:v>1.7312387403376399</c:v>
                </c:pt>
                <c:pt idx="72">
                  <c:v>1.7272346004713299</c:v>
                </c:pt>
                <c:pt idx="73">
                  <c:v>1.7231811203781799</c:v>
                </c:pt>
                <c:pt idx="74">
                  <c:v>1.7190754125871099</c:v>
                </c:pt>
                <c:pt idx="75">
                  <c:v>1.7149143685315</c:v>
                </c:pt>
                <c:pt idx="76">
                  <c:v>1.71069465854917</c:v>
                </c:pt>
                <c:pt idx="77">
                  <c:v>1.7064127318823801</c:v>
                </c:pt>
                <c:pt idx="78">
                  <c:v>1.7020648166778201</c:v>
                </c:pt>
                <c:pt idx="79">
                  <c:v>1.69764691998663</c:v>
                </c:pt>
                <c:pt idx="80">
                  <c:v>1.6931548277644</c:v>
                </c:pt>
                <c:pt idx="81">
                  <c:v>1.6885841048711501</c:v>
                </c:pt>
                <c:pt idx="82">
                  <c:v>1.6839300950713501</c:v>
                </c:pt>
                <c:pt idx="83">
                  <c:v>1.67918792103389</c:v>
                </c:pt>
                <c:pt idx="84">
                  <c:v>1.67435248433214</c:v>
                </c:pt>
                <c:pt idx="85">
                  <c:v>1.6694182169435601</c:v>
                </c:pt>
                <c:pt idx="86">
                  <c:v>1.6643787724332699</c:v>
                </c:pt>
                <c:pt idx="87">
                  <c:v>1.6592278717181901</c:v>
                </c:pt>
                <c:pt idx="88">
                  <c:v>1.65395861134083</c:v>
                </c:pt>
                <c:pt idx="89">
                  <c:v>1.6485634198999299</c:v>
                </c:pt>
                <c:pt idx="90">
                  <c:v>1.6430340580503999</c:v>
                </c:pt>
                <c:pt idx="91">
                  <c:v>1.6373616185033599</c:v>
                </c:pt>
                <c:pt idx="92">
                  <c:v>1.6315365260261301</c:v>
                </c:pt>
                <c:pt idx="93">
                  <c:v>1.62554853744223</c:v>
                </c:pt>
                <c:pt idx="94">
                  <c:v>1.6193865415555699</c:v>
                </c:pt>
                <c:pt idx="95">
                  <c:v>1.61303771604449</c:v>
                </c:pt>
                <c:pt idx="96">
                  <c:v>1.60648952841367</c:v>
                </c:pt>
                <c:pt idx="97">
                  <c:v>1.5997278336904499</c:v>
                </c:pt>
                <c:pt idx="98">
                  <c:v>1.5927364997347</c:v>
                </c:pt>
                <c:pt idx="99">
                  <c:v>1.5854974072388399</c:v>
                </c:pt>
                <c:pt idx="100">
                  <c:v>1.5779904497278201</c:v>
                </c:pt>
                <c:pt idx="101">
                  <c:v>1.5701935335591399</c:v>
                </c:pt>
                <c:pt idx="102">
                  <c:v>1.56208257792283</c:v>
                </c:pt>
                <c:pt idx="103">
                  <c:v>1.55363145934006</c:v>
                </c:pt>
                <c:pt idx="104">
                  <c:v>1.5448098373065</c:v>
                </c:pt>
                <c:pt idx="105">
                  <c:v>1.53558412616426</c:v>
                </c:pt>
                <c:pt idx="106">
                  <c:v>1.5259160463964101</c:v>
                </c:pt>
                <c:pt idx="107">
                  <c:v>1.5157615268326501</c:v>
                </c:pt>
                <c:pt idx="108">
                  <c:v>1.5050707046493199</c:v>
                </c:pt>
                <c:pt idx="109">
                  <c:v>1.4937866611049699</c:v>
                </c:pt>
                <c:pt idx="110">
                  <c:v>1.4818443152907199</c:v>
                </c:pt>
                <c:pt idx="111">
                  <c:v>1.4691696438527699</c:v>
                </c:pt>
                <c:pt idx="112">
                  <c:v>1.4556725669161299</c:v>
                </c:pt>
                <c:pt idx="113">
                  <c:v>1.4412466577780301</c:v>
                </c:pt>
                <c:pt idx="114">
                  <c:v>1.42576892459204</c:v>
                </c:pt>
                <c:pt idx="115">
                  <c:v>1.4090921474314499</c:v>
                </c:pt>
                <c:pt idx="116">
                  <c:v>1.39103797958311</c:v>
                </c:pt>
                <c:pt idx="117">
                  <c:v>1.37138555118517</c:v>
                </c:pt>
                <c:pt idx="118">
                  <c:v>1.34986325346994</c:v>
                </c:pt>
                <c:pt idx="119">
                  <c:v>1.32613573986609</c:v>
                </c:pt>
                <c:pt idx="120">
                  <c:v>1.29976615306048</c:v>
                </c:pt>
                <c:pt idx="121">
                  <c:v>1.2701896324937301</c:v>
                </c:pt>
                <c:pt idx="122">
                  <c:v>1.2366642137185</c:v>
                </c:pt>
                <c:pt idx="123">
                  <c:v>1.19817153462463</c:v>
                </c:pt>
                <c:pt idx="124">
                  <c:v>1.1532989608086499</c:v>
                </c:pt>
                <c:pt idx="125">
                  <c:v>1.0999909885020001</c:v>
                </c:pt>
                <c:pt idx="126">
                  <c:v>1.03516893314176</c:v>
                </c:pt>
                <c:pt idx="127">
                  <c:v>0.95398629759227205</c:v>
                </c:pt>
                <c:pt idx="128">
                  <c:v>0.84848646495203806</c:v>
                </c:pt>
                <c:pt idx="129">
                  <c:v>0.70538327075922003</c:v>
                </c:pt>
                <c:pt idx="130">
                  <c:v>0.50592180201292103</c:v>
                </c:pt>
                <c:pt idx="131">
                  <c:v>0.25726955292127002</c:v>
                </c:pt>
                <c:pt idx="132">
                  <c:v>8.3792940583945E-2</c:v>
                </c:pt>
                <c:pt idx="133">
                  <c:v>3.7716232821042202E-2</c:v>
                </c:pt>
                <c:pt idx="134">
                  <c:v>3.0835425394724499E-2</c:v>
                </c:pt>
                <c:pt idx="135">
                  <c:v>2.9936119004043402E-2</c:v>
                </c:pt>
                <c:pt idx="136">
                  <c:v>2.9820818174413601E-2</c:v>
                </c:pt>
                <c:pt idx="137">
                  <c:v>2.98060711647259E-2</c:v>
                </c:pt>
                <c:pt idx="138">
                  <c:v>2.9804185801408301E-2</c:v>
                </c:pt>
                <c:pt idx="139">
                  <c:v>2.9803945957230699E-2</c:v>
                </c:pt>
                <c:pt idx="140">
                  <c:v>2.98039151474188E-2</c:v>
                </c:pt>
                <c:pt idx="141">
                  <c:v>2.98039094704084E-2</c:v>
                </c:pt>
                <c:pt idx="142">
                  <c:v>2.9803911316390801E-2</c:v>
                </c:pt>
                <c:pt idx="143">
                  <c:v>2.98039058399991E-2</c:v>
                </c:pt>
                <c:pt idx="144">
                  <c:v>2.98039139739955E-2</c:v>
                </c:pt>
                <c:pt idx="145">
                  <c:v>2.9803913615138199E-2</c:v>
                </c:pt>
                <c:pt idx="146">
                  <c:v>2.98039043003533E-2</c:v>
                </c:pt>
                <c:pt idx="147">
                  <c:v>2.9803918888571101E-2</c:v>
                </c:pt>
                <c:pt idx="148">
                  <c:v>2.98039045648874E-2</c:v>
                </c:pt>
                <c:pt idx="149">
                  <c:v>2.9803914085484402E-2</c:v>
                </c:pt>
                <c:pt idx="150">
                  <c:v>2.9803914830788002E-2</c:v>
                </c:pt>
              </c:numCache>
            </c:numRef>
          </c:yVal>
          <c:smooth val="1"/>
        </c:ser>
        <c:ser>
          <c:idx val="2"/>
          <c:order val="2"/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'Nonisoth non-SS'!$A$21:$A$171</c:f>
              <c:numCache>
                <c:formatCode>General</c:formatCode>
                <c:ptCount val="1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</c:numCache>
            </c:numRef>
          </c:xVal>
          <c:yVal>
            <c:numRef>
              <c:f>'Nonisoth non-SS'!$D$21:$D$171</c:f>
              <c:numCache>
                <c:formatCode>General</c:formatCode>
                <c:ptCount val="151"/>
                <c:pt idx="0">
                  <c:v>0</c:v>
                </c:pt>
                <c:pt idx="1">
                  <c:v>4.8006122628319698E-3</c:v>
                </c:pt>
                <c:pt idx="2">
                  <c:v>9.5324136052940597E-3</c:v>
                </c:pt>
                <c:pt idx="3">
                  <c:v>1.41978538293286E-2</c:v>
                </c:pt>
                <c:pt idx="4">
                  <c:v>1.8799318379485001E-2</c:v>
                </c:pt>
                <c:pt idx="5">
                  <c:v>2.3339108949941099E-2</c:v>
                </c:pt>
                <c:pt idx="6">
                  <c:v>2.7819440904896901E-2</c:v>
                </c:pt>
                <c:pt idx="7">
                  <c:v>3.2242474943289398E-2</c:v>
                </c:pt>
                <c:pt idx="8">
                  <c:v>3.6610317296348498E-2</c:v>
                </c:pt>
                <c:pt idx="9">
                  <c:v>4.0925019727596199E-2</c:v>
                </c:pt>
                <c:pt idx="10">
                  <c:v>4.5188579532847703E-2</c:v>
                </c:pt>
                <c:pt idx="11">
                  <c:v>4.9402939540210203E-2</c:v>
                </c:pt>
                <c:pt idx="12">
                  <c:v>5.35699881100841E-2</c:v>
                </c:pt>
                <c:pt idx="13">
                  <c:v>5.7691559135161899E-2</c:v>
                </c:pt>
                <c:pt idx="14">
                  <c:v>6.1769432040429097E-2</c:v>
                </c:pt>
                <c:pt idx="15">
                  <c:v>6.5805332584658205E-2</c:v>
                </c:pt>
                <c:pt idx="16">
                  <c:v>6.9800971309347606E-2</c:v>
                </c:pt>
                <c:pt idx="17">
                  <c:v>7.3758009282729506E-2</c:v>
                </c:pt>
                <c:pt idx="18">
                  <c:v>7.7678059553979495E-2</c:v>
                </c:pt>
                <c:pt idx="19">
                  <c:v>8.1562705989481399E-2</c:v>
                </c:pt>
                <c:pt idx="20">
                  <c:v>8.5413503272826999E-2</c:v>
                </c:pt>
                <c:pt idx="21">
                  <c:v>8.9231976904816199E-2</c:v>
                </c:pt>
                <c:pt idx="22">
                  <c:v>9.3019623203457094E-2</c:v>
                </c:pt>
                <c:pt idx="23">
                  <c:v>9.6777909303965695E-2</c:v>
                </c:pt>
                <c:pt idx="24">
                  <c:v>0.100508273158766</c:v>
                </c:pt>
                <c:pt idx="25">
                  <c:v>0.104212123537491</c:v>
                </c:pt>
                <c:pt idx="26">
                  <c:v>0.10789084002698</c:v>
                </c:pt>
                <c:pt idx="27">
                  <c:v>0.11154579394287201</c:v>
                </c:pt>
                <c:pt idx="28">
                  <c:v>0.11517834337431899</c:v>
                </c:pt>
                <c:pt idx="29">
                  <c:v>0.118789803944425</c:v>
                </c:pt>
                <c:pt idx="30">
                  <c:v>0.12238148248538699</c:v>
                </c:pt>
                <c:pt idx="31">
                  <c:v>0.125954677362214</c:v>
                </c:pt>
                <c:pt idx="32">
                  <c:v>0.12951067847272399</c:v>
                </c:pt>
                <c:pt idx="33">
                  <c:v>0.133050767247546</c:v>
                </c:pt>
                <c:pt idx="34">
                  <c:v>0.13657621665011899</c:v>
                </c:pt>
                <c:pt idx="35">
                  <c:v>0.140088291176693</c:v>
                </c:pt>
                <c:pt idx="36">
                  <c:v>0.14358824685632601</c:v>
                </c:pt>
                <c:pt idx="37">
                  <c:v>0.14707733125088801</c:v>
                </c:pt>
                <c:pt idx="38">
                  <c:v>0.15055678345505999</c:v>
                </c:pt>
                <c:pt idx="39">
                  <c:v>0.154027834096331</c:v>
                </c:pt>
                <c:pt idx="40">
                  <c:v>0.15749172756691901</c:v>
                </c:pt>
                <c:pt idx="41">
                  <c:v>0.160949738797246</c:v>
                </c:pt>
                <c:pt idx="42">
                  <c:v>0.16440308851580701</c:v>
                </c:pt>
                <c:pt idx="43">
                  <c:v>0.167853010551753</c:v>
                </c:pt>
                <c:pt idx="44">
                  <c:v>0.17130075595314001</c:v>
                </c:pt>
                <c:pt idx="45">
                  <c:v>0.17474759298692799</c:v>
                </c:pt>
                <c:pt idx="46">
                  <c:v>0.178194807138984</c:v>
                </c:pt>
                <c:pt idx="47">
                  <c:v>0.18164370111407399</c:v>
                </c:pt>
                <c:pt idx="48">
                  <c:v>0.18509559483587401</c:v>
                </c:pt>
                <c:pt idx="49">
                  <c:v>0.188551825446959</c:v>
                </c:pt>
                <c:pt idx="50">
                  <c:v>0.19201374730881099</c:v>
                </c:pt>
                <c:pt idx="51">
                  <c:v>0.19548273200181701</c:v>
                </c:pt>
                <c:pt idx="52">
                  <c:v>0.198960168325266</c:v>
                </c:pt>
                <c:pt idx="53">
                  <c:v>0.202447462297351</c:v>
                </c:pt>
                <c:pt idx="54">
                  <c:v>0.20594603715517301</c:v>
                </c:pt>
                <c:pt idx="55">
                  <c:v>0.20945738165759101</c:v>
                </c:pt>
                <c:pt idx="56">
                  <c:v>0.212983079174834</c:v>
                </c:pt>
                <c:pt idx="57">
                  <c:v>0.21652462010132301</c:v>
                </c:pt>
                <c:pt idx="58">
                  <c:v>0.220083553431076</c:v>
                </c:pt>
                <c:pt idx="59">
                  <c:v>0.22366149588629</c:v>
                </c:pt>
                <c:pt idx="60">
                  <c:v>0.22726013191734801</c:v>
                </c:pt>
                <c:pt idx="61">
                  <c:v>0.23088121370281101</c:v>
                </c:pt>
                <c:pt idx="62">
                  <c:v>0.234526561149424</c:v>
                </c:pt>
                <c:pt idx="63">
                  <c:v>0.23819806189211401</c:v>
                </c:pt>
                <c:pt idx="64">
                  <c:v>0.24189767129398701</c:v>
                </c:pt>
                <c:pt idx="65">
                  <c:v>0.24562741244633601</c:v>
                </c:pt>
                <c:pt idx="66">
                  <c:v>0.24938937616862999</c:v>
                </c:pt>
                <c:pt idx="67">
                  <c:v>0.25318572100852399</c:v>
                </c:pt>
                <c:pt idx="68">
                  <c:v>0.25701867324185401</c:v>
                </c:pt>
                <c:pt idx="69">
                  <c:v>0.26089052687263597</c:v>
                </c:pt>
                <c:pt idx="70">
                  <c:v>0.26480379364739798</c:v>
                </c:pt>
                <c:pt idx="71">
                  <c:v>0.26876125966236097</c:v>
                </c:pt>
                <c:pt idx="72">
                  <c:v>0.27276539952866502</c:v>
                </c:pt>
                <c:pt idx="73">
                  <c:v>0.276818879621819</c:v>
                </c:pt>
                <c:pt idx="74">
                  <c:v>0.280924587412888</c:v>
                </c:pt>
                <c:pt idx="75">
                  <c:v>0.28508563146849603</c:v>
                </c:pt>
                <c:pt idx="76">
                  <c:v>0.28930534145082698</c:v>
                </c:pt>
                <c:pt idx="77">
                  <c:v>0.29358726811762298</c:v>
                </c:pt>
                <c:pt idx="78">
                  <c:v>0.29793518332218499</c:v>
                </c:pt>
                <c:pt idx="79">
                  <c:v>0.30235308001337102</c:v>
                </c:pt>
                <c:pt idx="80">
                  <c:v>0.30684517223559998</c:v>
                </c:pt>
                <c:pt idx="81">
                  <c:v>0.31141589512884998</c:v>
                </c:pt>
                <c:pt idx="82">
                  <c:v>0.316069904928654</c:v>
                </c:pt>
                <c:pt idx="83">
                  <c:v>0.32081207896610803</c:v>
                </c:pt>
                <c:pt idx="84">
                  <c:v>0.32564751566786299</c:v>
                </c:pt>
                <c:pt idx="85">
                  <c:v>0.33058178305644398</c:v>
                </c:pt>
                <c:pt idx="86">
                  <c:v>0.33562122756673501</c:v>
                </c:pt>
                <c:pt idx="87">
                  <c:v>0.34077212828181502</c:v>
                </c:pt>
                <c:pt idx="88">
                  <c:v>0.346041388659166</c:v>
                </c:pt>
                <c:pt idx="89">
                  <c:v>0.35143658010006701</c:v>
                </c:pt>
                <c:pt idx="90">
                  <c:v>0.35696594194960002</c:v>
                </c:pt>
                <c:pt idx="91">
                  <c:v>0.36263838149664301</c:v>
                </c:pt>
                <c:pt idx="92">
                  <c:v>0.36846347397387402</c:v>
                </c:pt>
                <c:pt idx="93">
                  <c:v>0.37445146255777301</c:v>
                </c:pt>
                <c:pt idx="94">
                  <c:v>0.38061345844442801</c:v>
                </c:pt>
                <c:pt idx="95">
                  <c:v>0.38696228395551002</c:v>
                </c:pt>
                <c:pt idx="96">
                  <c:v>0.39351047158632801</c:v>
                </c:pt>
                <c:pt idx="97">
                  <c:v>0.40027216630954798</c:v>
                </c:pt>
                <c:pt idx="98">
                  <c:v>0.40726350026529601</c:v>
                </c:pt>
                <c:pt idx="99">
                  <c:v>0.41450259276115597</c:v>
                </c:pt>
                <c:pt idx="100">
                  <c:v>0.42200955027217502</c:v>
                </c:pt>
                <c:pt idx="101">
                  <c:v>0.42980646644085901</c:v>
                </c:pt>
                <c:pt idx="102">
                  <c:v>0.43791742207717199</c:v>
                </c:pt>
                <c:pt idx="103">
                  <c:v>0.44636854065994402</c:v>
                </c:pt>
                <c:pt idx="104">
                  <c:v>0.45519016269349899</c:v>
                </c:pt>
                <c:pt idx="105">
                  <c:v>0.46441587383573701</c:v>
                </c:pt>
                <c:pt idx="106">
                  <c:v>0.47408395360359001</c:v>
                </c:pt>
                <c:pt idx="107">
                  <c:v>0.48423847316735302</c:v>
                </c:pt>
                <c:pt idx="108">
                  <c:v>0.49492929535068197</c:v>
                </c:pt>
                <c:pt idx="109">
                  <c:v>0.50621333889502895</c:v>
                </c:pt>
                <c:pt idx="110">
                  <c:v>0.51815568470927698</c:v>
                </c:pt>
                <c:pt idx="111">
                  <c:v>0.53083035614723095</c:v>
                </c:pt>
                <c:pt idx="112">
                  <c:v>0.54432743308387299</c:v>
                </c:pt>
                <c:pt idx="113">
                  <c:v>0.55875334222196504</c:v>
                </c:pt>
                <c:pt idx="114">
                  <c:v>0.57423107540796303</c:v>
                </c:pt>
                <c:pt idx="115">
                  <c:v>0.59090785256855505</c:v>
                </c:pt>
                <c:pt idx="116">
                  <c:v>0.60896202041688596</c:v>
                </c:pt>
                <c:pt idx="117">
                  <c:v>0.62861444881483097</c:v>
                </c:pt>
                <c:pt idx="118">
                  <c:v>0.65013674653006504</c:v>
                </c:pt>
                <c:pt idx="119">
                  <c:v>0.67386426013391298</c:v>
                </c:pt>
                <c:pt idx="120">
                  <c:v>0.70023384693951596</c:v>
                </c:pt>
                <c:pt idx="121">
                  <c:v>0.72981036750627004</c:v>
                </c:pt>
                <c:pt idx="122">
                  <c:v>0.76333578628150101</c:v>
                </c:pt>
                <c:pt idx="123">
                  <c:v>0.801828465375374</c:v>
                </c:pt>
                <c:pt idx="124">
                  <c:v>0.84670103919134798</c:v>
                </c:pt>
                <c:pt idx="125">
                  <c:v>0.90000901149800505</c:v>
                </c:pt>
                <c:pt idx="126">
                  <c:v>0.96483106685824305</c:v>
                </c:pt>
                <c:pt idx="127">
                  <c:v>1.0460137024077301</c:v>
                </c:pt>
                <c:pt idx="128">
                  <c:v>1.1515135350479599</c:v>
                </c:pt>
                <c:pt idx="129">
                  <c:v>1.29461672924078</c:v>
                </c:pt>
                <c:pt idx="130">
                  <c:v>1.4940781979870801</c:v>
                </c:pt>
                <c:pt idx="131">
                  <c:v>1.7427304470787299</c:v>
                </c:pt>
                <c:pt idx="132">
                  <c:v>1.9162070594160601</c:v>
                </c:pt>
                <c:pt idx="133">
                  <c:v>1.9622837671789599</c:v>
                </c:pt>
                <c:pt idx="134">
                  <c:v>1.9691645746052799</c:v>
                </c:pt>
                <c:pt idx="135">
                  <c:v>1.9700638809959601</c:v>
                </c:pt>
                <c:pt idx="136">
                  <c:v>1.97017918182559</c:v>
                </c:pt>
                <c:pt idx="137">
                  <c:v>1.9701939288352699</c:v>
                </c:pt>
                <c:pt idx="138">
                  <c:v>1.97019581419859</c:v>
                </c:pt>
                <c:pt idx="139">
                  <c:v>1.9701960540427701</c:v>
                </c:pt>
                <c:pt idx="140">
                  <c:v>1.9701960848525799</c:v>
                </c:pt>
                <c:pt idx="141">
                  <c:v>1.9701960905295901</c:v>
                </c:pt>
                <c:pt idx="142">
                  <c:v>1.9701960886836101</c:v>
                </c:pt>
                <c:pt idx="143">
                  <c:v>1.9701960941600001</c:v>
                </c:pt>
                <c:pt idx="144">
                  <c:v>1.9701960860259999</c:v>
                </c:pt>
                <c:pt idx="145">
                  <c:v>1.97019608638486</c:v>
                </c:pt>
                <c:pt idx="146">
                  <c:v>1.97019609569965</c:v>
                </c:pt>
                <c:pt idx="147">
                  <c:v>1.9701960811114301</c:v>
                </c:pt>
                <c:pt idx="148">
                  <c:v>1.9701960954351101</c:v>
                </c:pt>
                <c:pt idx="149">
                  <c:v>1.97019608591452</c:v>
                </c:pt>
                <c:pt idx="150">
                  <c:v>1.97019608516921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872640"/>
        <c:axId val="151874560"/>
      </c:scatterChart>
      <c:scatterChart>
        <c:scatterStyle val="smoothMarker"/>
        <c:varyColors val="0"/>
        <c:ser>
          <c:idx val="1"/>
          <c:order val="1"/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'Nonisoth non-SS'!$A$21:$A$171</c:f>
              <c:numCache>
                <c:formatCode>General</c:formatCode>
                <c:ptCount val="1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</c:numCache>
            </c:numRef>
          </c:xVal>
          <c:yVal>
            <c:numRef>
              <c:f>'Nonisoth non-SS'!$C$21:$C$171</c:f>
              <c:numCache>
                <c:formatCode>General</c:formatCode>
                <c:ptCount val="151"/>
                <c:pt idx="0">
                  <c:v>8</c:v>
                </c:pt>
                <c:pt idx="1">
                  <c:v>7.9951993877371699</c:v>
                </c:pt>
                <c:pt idx="2">
                  <c:v>7.9904675863947103</c:v>
                </c:pt>
                <c:pt idx="3">
                  <c:v>7.9858021461706699</c:v>
                </c:pt>
                <c:pt idx="4">
                  <c:v>7.9812006816205097</c:v>
                </c:pt>
                <c:pt idx="5">
                  <c:v>7.9766608910500603</c:v>
                </c:pt>
                <c:pt idx="6">
                  <c:v>7.9721805590950998</c:v>
                </c:pt>
                <c:pt idx="7">
                  <c:v>7.9677575250567099</c:v>
                </c:pt>
                <c:pt idx="8">
                  <c:v>7.9633896827036503</c:v>
                </c:pt>
                <c:pt idx="9">
                  <c:v>7.9590749802724003</c:v>
                </c:pt>
                <c:pt idx="10">
                  <c:v>7.9548114204671503</c:v>
                </c:pt>
                <c:pt idx="11">
                  <c:v>7.9505970604597902</c:v>
                </c:pt>
                <c:pt idx="12">
                  <c:v>7.9464300118899196</c:v>
                </c:pt>
                <c:pt idx="13">
                  <c:v>7.9423084408648403</c:v>
                </c:pt>
                <c:pt idx="14">
                  <c:v>7.9382305679595699</c:v>
                </c:pt>
                <c:pt idx="15">
                  <c:v>7.9341946674153396</c:v>
                </c:pt>
                <c:pt idx="16">
                  <c:v>7.9301990286906499</c:v>
                </c:pt>
                <c:pt idx="17">
                  <c:v>7.9262419907172701</c:v>
                </c:pt>
                <c:pt idx="18">
                  <c:v>7.9223219404460199</c:v>
                </c:pt>
                <c:pt idx="19">
                  <c:v>7.9184372940105199</c:v>
                </c:pt>
                <c:pt idx="20">
                  <c:v>7.9145864967271704</c:v>
                </c:pt>
                <c:pt idx="21">
                  <c:v>7.91076802309518</c:v>
                </c:pt>
                <c:pt idx="22">
                  <c:v>7.9069803767965396</c:v>
                </c:pt>
                <c:pt idx="23">
                  <c:v>7.9032220906960298</c:v>
                </c:pt>
                <c:pt idx="24">
                  <c:v>7.8994917268412301</c:v>
                </c:pt>
                <c:pt idx="25">
                  <c:v>7.89578787646251</c:v>
                </c:pt>
                <c:pt idx="26">
                  <c:v>7.8921091599730202</c:v>
                </c:pt>
                <c:pt idx="27">
                  <c:v>7.8884542060571299</c:v>
                </c:pt>
                <c:pt idx="28">
                  <c:v>7.8848216566256797</c:v>
                </c:pt>
                <c:pt idx="29">
                  <c:v>7.88121019605558</c:v>
                </c:pt>
                <c:pt idx="30">
                  <c:v>7.8776185175146098</c:v>
                </c:pt>
                <c:pt idx="31">
                  <c:v>7.87404532263779</c:v>
                </c:pt>
                <c:pt idx="32">
                  <c:v>7.8704893215272804</c:v>
                </c:pt>
                <c:pt idx="33">
                  <c:v>7.8669492327524599</c:v>
                </c:pt>
                <c:pt idx="34">
                  <c:v>7.8634237833498801</c:v>
                </c:pt>
                <c:pt idx="35">
                  <c:v>7.8599117088233097</c:v>
                </c:pt>
                <c:pt idx="36">
                  <c:v>7.8564117531436697</c:v>
                </c:pt>
                <c:pt idx="37">
                  <c:v>7.8529226687491098</c:v>
                </c:pt>
                <c:pt idx="38">
                  <c:v>7.8494432165449401</c:v>
                </c:pt>
                <c:pt idx="39">
                  <c:v>7.8459721659036701</c:v>
                </c:pt>
                <c:pt idx="40">
                  <c:v>7.8425082724330801</c:v>
                </c:pt>
                <c:pt idx="41">
                  <c:v>7.8390502612027504</c:v>
                </c:pt>
                <c:pt idx="42">
                  <c:v>7.8355969114841901</c:v>
                </c:pt>
                <c:pt idx="43">
                  <c:v>7.8321469894482503</c:v>
                </c:pt>
                <c:pt idx="44">
                  <c:v>7.8286992440468604</c:v>
                </c:pt>
                <c:pt idx="45">
                  <c:v>7.8252524070130702</c:v>
                </c:pt>
                <c:pt idx="46">
                  <c:v>7.8218051928610199</c:v>
                </c:pt>
                <c:pt idx="47">
                  <c:v>7.8183562988859299</c:v>
                </c:pt>
                <c:pt idx="48">
                  <c:v>7.8149044051641301</c:v>
                </c:pt>
                <c:pt idx="49">
                  <c:v>7.81144817455304</c:v>
                </c:pt>
                <c:pt idx="50">
                  <c:v>7.8079862526911903</c:v>
                </c:pt>
                <c:pt idx="51">
                  <c:v>7.8045172679981798</c:v>
                </c:pt>
                <c:pt idx="52">
                  <c:v>7.80103983167474</c:v>
                </c:pt>
                <c:pt idx="53">
                  <c:v>7.79755253770265</c:v>
                </c:pt>
                <c:pt idx="54">
                  <c:v>7.7940539628448304</c:v>
                </c:pt>
                <c:pt idx="55">
                  <c:v>7.7905426183424096</c:v>
                </c:pt>
                <c:pt idx="56">
                  <c:v>7.7870169208251703</c:v>
                </c:pt>
                <c:pt idx="57">
                  <c:v>7.7834753798986798</c:v>
                </c:pt>
                <c:pt idx="58">
                  <c:v>7.7799164465689197</c:v>
                </c:pt>
                <c:pt idx="59">
                  <c:v>7.7763385041137099</c:v>
                </c:pt>
                <c:pt idx="60">
                  <c:v>7.7727398680826498</c:v>
                </c:pt>
                <c:pt idx="61">
                  <c:v>7.7691187862971898</c:v>
                </c:pt>
                <c:pt idx="62">
                  <c:v>7.7654734388505799</c:v>
                </c:pt>
                <c:pt idx="63">
                  <c:v>7.7618019381078902</c:v>
                </c:pt>
                <c:pt idx="64">
                  <c:v>7.75810232870601</c:v>
                </c:pt>
                <c:pt idx="65">
                  <c:v>7.75437258755366</c:v>
                </c:pt>
                <c:pt idx="66">
                  <c:v>7.7506106238313697</c:v>
                </c:pt>
                <c:pt idx="67">
                  <c:v>7.7468142789914802</c:v>
                </c:pt>
                <c:pt idx="68">
                  <c:v>7.7429813267581498</c:v>
                </c:pt>
                <c:pt idx="69">
                  <c:v>7.7391094731273604</c:v>
                </c:pt>
                <c:pt idx="70">
                  <c:v>7.7351962063526001</c:v>
                </c:pt>
                <c:pt idx="71">
                  <c:v>7.7312387403376404</c:v>
                </c:pt>
                <c:pt idx="72">
                  <c:v>7.7272346004713404</c:v>
                </c:pt>
                <c:pt idx="73">
                  <c:v>7.7231811203781797</c:v>
                </c:pt>
                <c:pt idx="74">
                  <c:v>7.7190754125871104</c:v>
                </c:pt>
                <c:pt idx="75">
                  <c:v>7.7149143685314998</c:v>
                </c:pt>
                <c:pt idx="76">
                  <c:v>7.71069465854917</c:v>
                </c:pt>
                <c:pt idx="77">
                  <c:v>7.7064127318823799</c:v>
                </c:pt>
                <c:pt idx="78">
                  <c:v>7.7020648166778196</c:v>
                </c:pt>
                <c:pt idx="79">
                  <c:v>7.6976469199866298</c:v>
                </c:pt>
                <c:pt idx="80">
                  <c:v>7.6931548277644</c:v>
                </c:pt>
                <c:pt idx="81">
                  <c:v>7.6885841048711496</c:v>
                </c:pt>
                <c:pt idx="82">
                  <c:v>7.6839300950713501</c:v>
                </c:pt>
                <c:pt idx="83">
                  <c:v>7.6791879210338898</c:v>
                </c:pt>
                <c:pt idx="84">
                  <c:v>7.6743524843321396</c:v>
                </c:pt>
                <c:pt idx="85">
                  <c:v>7.6694182169435603</c:v>
                </c:pt>
                <c:pt idx="86">
                  <c:v>7.6643787724332704</c:v>
                </c:pt>
                <c:pt idx="87">
                  <c:v>7.6592278717181896</c:v>
                </c:pt>
                <c:pt idx="88">
                  <c:v>7.6539586113408298</c:v>
                </c:pt>
                <c:pt idx="89">
                  <c:v>7.6485634198999302</c:v>
                </c:pt>
                <c:pt idx="90">
                  <c:v>7.6430340580504001</c:v>
                </c:pt>
                <c:pt idx="91">
                  <c:v>7.6373616185033599</c:v>
                </c:pt>
                <c:pt idx="92">
                  <c:v>7.6315365260261299</c:v>
                </c:pt>
                <c:pt idx="93">
                  <c:v>7.6255485374422296</c:v>
                </c:pt>
                <c:pt idx="94">
                  <c:v>7.6193865415555697</c:v>
                </c:pt>
                <c:pt idx="95">
                  <c:v>7.6130377160444898</c:v>
                </c:pt>
                <c:pt idx="96">
                  <c:v>7.60648952841367</c:v>
                </c:pt>
                <c:pt idx="97">
                  <c:v>7.5997278336904497</c:v>
                </c:pt>
                <c:pt idx="98">
                  <c:v>7.59273649973471</c:v>
                </c:pt>
                <c:pt idx="99">
                  <c:v>7.5854974072388499</c:v>
                </c:pt>
                <c:pt idx="100">
                  <c:v>7.5779904497278201</c:v>
                </c:pt>
                <c:pt idx="101">
                  <c:v>7.5701935335591397</c:v>
                </c:pt>
                <c:pt idx="102">
                  <c:v>7.5620825779228298</c:v>
                </c:pt>
                <c:pt idx="103">
                  <c:v>7.5536314593400604</c:v>
                </c:pt>
                <c:pt idx="104">
                  <c:v>7.5448098373064996</c:v>
                </c:pt>
                <c:pt idx="105">
                  <c:v>7.5355841261642604</c:v>
                </c:pt>
                <c:pt idx="106">
                  <c:v>7.5259160463964099</c:v>
                </c:pt>
                <c:pt idx="107">
                  <c:v>7.5157615268326499</c:v>
                </c:pt>
                <c:pt idx="108">
                  <c:v>7.5050707046493201</c:v>
                </c:pt>
                <c:pt idx="109">
                  <c:v>7.4937866611049699</c:v>
                </c:pt>
                <c:pt idx="110">
                  <c:v>7.4818443152907204</c:v>
                </c:pt>
                <c:pt idx="111">
                  <c:v>7.4691696438527702</c:v>
                </c:pt>
                <c:pt idx="112">
                  <c:v>7.4556725669161299</c:v>
                </c:pt>
                <c:pt idx="113">
                  <c:v>7.4412466577780396</c:v>
                </c:pt>
                <c:pt idx="114">
                  <c:v>7.42576892459204</c:v>
                </c:pt>
                <c:pt idx="115">
                  <c:v>7.4090921474314504</c:v>
                </c:pt>
                <c:pt idx="116">
                  <c:v>7.3910379795831096</c:v>
                </c:pt>
                <c:pt idx="117">
                  <c:v>7.3713855511851696</c:v>
                </c:pt>
                <c:pt idx="118">
                  <c:v>7.3498632534699402</c:v>
                </c:pt>
                <c:pt idx="119">
                  <c:v>7.32613573986609</c:v>
                </c:pt>
                <c:pt idx="120">
                  <c:v>7.2997661530604798</c:v>
                </c:pt>
                <c:pt idx="121">
                  <c:v>7.2701896324937296</c:v>
                </c:pt>
                <c:pt idx="122">
                  <c:v>7.2366642137185</c:v>
                </c:pt>
                <c:pt idx="123">
                  <c:v>7.1981715346246302</c:v>
                </c:pt>
                <c:pt idx="124">
                  <c:v>7.1532989608086499</c:v>
                </c:pt>
                <c:pt idx="125">
                  <c:v>7.0999909885020003</c:v>
                </c:pt>
                <c:pt idx="126">
                  <c:v>7.03516893314176</c:v>
                </c:pt>
                <c:pt idx="127">
                  <c:v>6.9539862975922704</c:v>
                </c:pt>
                <c:pt idx="128">
                  <c:v>6.8484864649520398</c:v>
                </c:pt>
                <c:pt idx="129">
                  <c:v>6.7053832707592198</c:v>
                </c:pt>
                <c:pt idx="130">
                  <c:v>6.5059218020129199</c:v>
                </c:pt>
                <c:pt idx="131">
                  <c:v>6.2572695529212696</c:v>
                </c:pt>
                <c:pt idx="132">
                  <c:v>6.0837929405839501</c:v>
                </c:pt>
                <c:pt idx="133">
                  <c:v>6.0377162328210403</c:v>
                </c:pt>
                <c:pt idx="134">
                  <c:v>6.0308354253947298</c:v>
                </c:pt>
                <c:pt idx="135">
                  <c:v>6.0299361190040397</c:v>
                </c:pt>
                <c:pt idx="136">
                  <c:v>6.0298208181744197</c:v>
                </c:pt>
                <c:pt idx="137">
                  <c:v>6.0298060711647299</c:v>
                </c:pt>
                <c:pt idx="138">
                  <c:v>6.0298041858014102</c:v>
                </c:pt>
                <c:pt idx="139">
                  <c:v>6.0298039459572301</c:v>
                </c:pt>
                <c:pt idx="140">
                  <c:v>6.0298039151474203</c:v>
                </c:pt>
                <c:pt idx="141">
                  <c:v>6.0298039094704103</c:v>
                </c:pt>
                <c:pt idx="142">
                  <c:v>6.0298039113163897</c:v>
                </c:pt>
                <c:pt idx="143">
                  <c:v>6.0298039058399997</c:v>
                </c:pt>
                <c:pt idx="144">
                  <c:v>6.0298039139739998</c:v>
                </c:pt>
                <c:pt idx="145">
                  <c:v>6.0298039136151402</c:v>
                </c:pt>
                <c:pt idx="146">
                  <c:v>6.0298039043003504</c:v>
                </c:pt>
                <c:pt idx="147">
                  <c:v>6.0298039188885699</c:v>
                </c:pt>
                <c:pt idx="148">
                  <c:v>6.0298039045648899</c:v>
                </c:pt>
                <c:pt idx="149">
                  <c:v>6.0298039140854804</c:v>
                </c:pt>
                <c:pt idx="150">
                  <c:v>6.02980391483079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402944"/>
        <c:axId val="152401024"/>
      </c:scatterChart>
      <c:valAx>
        <c:axId val="151872640"/>
        <c:scaling>
          <c:orientation val="minMax"/>
          <c:max val="1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time 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1874560"/>
        <c:crosses val="autoZero"/>
        <c:crossBetween val="midCat"/>
        <c:majorUnit val="3"/>
      </c:valAx>
      <c:valAx>
        <c:axId val="151874560"/>
        <c:scaling>
          <c:orientation val="minMax"/>
          <c:max val="4.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concentration (kmol m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/>
                  <a:t>3</a:t>
                </a:r>
                <a:r>
                  <a:rPr lang="en-US" sz="2000"/>
                  <a:t>)</a:t>
                </a:r>
              </a:p>
            </c:rich>
          </c:tx>
          <c:layout>
            <c:manualLayout>
              <c:xMode val="edge"/>
              <c:yMode val="edge"/>
              <c:x val="2.6361555304086768E-2"/>
              <c:y val="0.2206466640245743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1872640"/>
        <c:crosses val="autoZero"/>
        <c:crossBetween val="midCat"/>
      </c:valAx>
      <c:valAx>
        <c:axId val="152401024"/>
        <c:scaling>
          <c:orientation val="minMax"/>
          <c:max val="8"/>
          <c:min val="3.5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concentration (kmol m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/>
                  <a:t>3</a:t>
                </a:r>
                <a:r>
                  <a:rPr lang="en-US" sz="2000"/>
                  <a:t>)</a:t>
                </a:r>
              </a:p>
            </c:rich>
          </c:tx>
          <c:layout>
            <c:manualLayout>
              <c:xMode val="edge"/>
              <c:yMode val="edge"/>
              <c:x val="0.94581235854159929"/>
              <c:y val="0.2206466640245743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2402944"/>
        <c:crosses val="max"/>
        <c:crossBetween val="midCat"/>
      </c:valAx>
      <c:valAx>
        <c:axId val="15240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52401024"/>
        <c:crosses val="autoZero"/>
        <c:crossBetween val="midCat"/>
      </c:valAx>
      <c:spPr>
        <a:ln w="12700"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276007329112026"/>
          <c:y val="3.4740652882956739E-2"/>
          <c:w val="0.74492750514632677"/>
          <c:h val="0.80974789002219083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'Nonisoth non-SS'!$A$21:$A$171</c:f>
              <c:numCache>
                <c:formatCode>General</c:formatCode>
                <c:ptCount val="1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</c:numCache>
            </c:numRef>
          </c:xVal>
          <c:yVal>
            <c:numRef>
              <c:f>'Nonisoth non-SS'!$E$21:$E$171</c:f>
              <c:numCache>
                <c:formatCode>General</c:formatCode>
                <c:ptCount val="151"/>
                <c:pt idx="0">
                  <c:v>328.15</c:v>
                </c:pt>
                <c:pt idx="1">
                  <c:v>328.34202449051298</c:v>
                </c:pt>
                <c:pt idx="2">
                  <c:v>328.53129654421201</c:v>
                </c:pt>
                <c:pt idx="3">
                  <c:v>328.71791415317301</c:v>
                </c:pt>
                <c:pt idx="4">
                  <c:v>328.90197273517902</c:v>
                </c:pt>
                <c:pt idx="5">
                  <c:v>329.083564357998</c:v>
                </c:pt>
                <c:pt idx="6">
                  <c:v>329.26277763619601</c:v>
                </c:pt>
                <c:pt idx="7">
                  <c:v>329.43969899773202</c:v>
                </c:pt>
                <c:pt idx="8">
                  <c:v>329.614412691854</c:v>
                </c:pt>
                <c:pt idx="9">
                  <c:v>329.78700078910401</c:v>
                </c:pt>
                <c:pt idx="10">
                  <c:v>329.95754318131401</c:v>
                </c:pt>
                <c:pt idx="11">
                  <c:v>330.12611758160801</c:v>
                </c:pt>
                <c:pt idx="12">
                  <c:v>330.29279952440299</c:v>
                </c:pt>
                <c:pt idx="13">
                  <c:v>330.45766236540601</c:v>
                </c:pt>
                <c:pt idx="14">
                  <c:v>330.62077728161699</c:v>
                </c:pt>
                <c:pt idx="15">
                  <c:v>330.78221330338602</c:v>
                </c:pt>
                <c:pt idx="16">
                  <c:v>330.94203885237403</c:v>
                </c:pt>
                <c:pt idx="17">
                  <c:v>331.10032037130901</c:v>
                </c:pt>
                <c:pt idx="18">
                  <c:v>331.25712238215903</c:v>
                </c:pt>
                <c:pt idx="19">
                  <c:v>331.41250823957898</c:v>
                </c:pt>
                <c:pt idx="20">
                  <c:v>331.56654013091298</c:v>
                </c:pt>
                <c:pt idx="21">
                  <c:v>331.719279076193</c:v>
                </c:pt>
                <c:pt idx="22">
                  <c:v>331.87078492813799</c:v>
                </c:pt>
                <c:pt idx="23">
                  <c:v>332.02111637215899</c:v>
                </c:pt>
                <c:pt idx="24">
                  <c:v>332.17033092635103</c:v>
                </c:pt>
                <c:pt idx="25">
                  <c:v>332.3184849415</c:v>
                </c:pt>
                <c:pt idx="26">
                  <c:v>332.46563360107899</c:v>
                </c:pt>
                <c:pt idx="27">
                  <c:v>332.61183175771498</c:v>
                </c:pt>
                <c:pt idx="28">
                  <c:v>332.75713373497302</c:v>
                </c:pt>
                <c:pt idx="29">
                  <c:v>332.90159215777697</c:v>
                </c:pt>
                <c:pt idx="30">
                  <c:v>333.04525929941502</c:v>
                </c:pt>
                <c:pt idx="31">
                  <c:v>333.18818709448902</c:v>
                </c:pt>
                <c:pt idx="32">
                  <c:v>333.33042713890899</c:v>
                </c:pt>
                <c:pt idx="33">
                  <c:v>333.472030689902</c:v>
                </c:pt>
                <c:pt idx="34">
                  <c:v>333.613048666005</c:v>
                </c:pt>
                <c:pt idx="35">
                  <c:v>333.75353164706797</c:v>
                </c:pt>
                <c:pt idx="36">
                  <c:v>333.89352987425298</c:v>
                </c:pt>
                <c:pt idx="37">
                  <c:v>334.03309325003602</c:v>
                </c:pt>
                <c:pt idx="38">
                  <c:v>334.17227133820199</c:v>
                </c:pt>
                <c:pt idx="39">
                  <c:v>334.311113363853</c:v>
                </c:pt>
                <c:pt idx="40">
                  <c:v>334.44966910267698</c:v>
                </c:pt>
                <c:pt idx="41">
                  <c:v>334.58798955189002</c:v>
                </c:pt>
                <c:pt idx="42">
                  <c:v>334.72612354063199</c:v>
                </c:pt>
                <c:pt idx="43">
                  <c:v>334.86412042207002</c:v>
                </c:pt>
                <c:pt idx="44">
                  <c:v>335.002030238126</c:v>
                </c:pt>
                <c:pt idx="45">
                  <c:v>335.13990371947699</c:v>
                </c:pt>
                <c:pt idx="46">
                  <c:v>335.27779228555897</c:v>
                </c:pt>
                <c:pt idx="47">
                  <c:v>335.41574804456297</c:v>
                </c:pt>
                <c:pt idx="48">
                  <c:v>335.55382379343501</c:v>
                </c:pt>
                <c:pt idx="49">
                  <c:v>335.69207301787799</c:v>
                </c:pt>
                <c:pt idx="50">
                  <c:v>335.830549892352</c:v>
                </c:pt>
                <c:pt idx="51">
                  <c:v>335.96930928007299</c:v>
                </c:pt>
                <c:pt idx="52">
                  <c:v>336.10840673301101</c:v>
                </c:pt>
                <c:pt idx="53">
                  <c:v>336.24789849189398</c:v>
                </c:pt>
                <c:pt idx="54">
                  <c:v>336.38784148620698</c:v>
                </c:pt>
                <c:pt idx="55">
                  <c:v>336.52829526630399</c:v>
                </c:pt>
                <c:pt idx="56">
                  <c:v>336.66932316699302</c:v>
                </c:pt>
                <c:pt idx="57">
                  <c:v>336.81098480405302</c:v>
                </c:pt>
                <c:pt idx="58">
                  <c:v>336.953342137243</c:v>
                </c:pt>
                <c:pt idx="59">
                  <c:v>337.09645983545198</c:v>
                </c:pt>
                <c:pt idx="60">
                  <c:v>337.24040527669399</c:v>
                </c:pt>
                <c:pt idx="61">
                  <c:v>337.38524854811197</c:v>
                </c:pt>
                <c:pt idx="62">
                  <c:v>337.531062445977</c:v>
                </c:pt>
                <c:pt idx="63">
                  <c:v>337.67792247568502</c:v>
                </c:pt>
                <c:pt idx="64">
                  <c:v>337.82590685175899</c:v>
                </c:pt>
                <c:pt idx="65">
                  <c:v>337.97509649785297</c:v>
                </c:pt>
                <c:pt idx="66">
                  <c:v>338.12557504674498</c:v>
                </c:pt>
                <c:pt idx="67">
                  <c:v>338.27742884034097</c:v>
                </c:pt>
                <c:pt idx="68">
                  <c:v>338.430746929674</c:v>
                </c:pt>
                <c:pt idx="69">
                  <c:v>338.58562107490502</c:v>
                </c:pt>
                <c:pt idx="70">
                  <c:v>338.74215174589602</c:v>
                </c:pt>
                <c:pt idx="71">
                  <c:v>338.90045038649401</c:v>
                </c:pt>
                <c:pt idx="72">
                  <c:v>339.06061598114701</c:v>
                </c:pt>
                <c:pt idx="73">
                  <c:v>339.22275518487299</c:v>
                </c:pt>
                <c:pt idx="74">
                  <c:v>339.386983496516</c:v>
                </c:pt>
                <c:pt idx="75">
                  <c:v>339.55342525873999</c:v>
                </c:pt>
                <c:pt idx="76">
                  <c:v>339.72221365803301</c:v>
                </c:pt>
                <c:pt idx="77">
                  <c:v>339.89349072470498</c:v>
                </c:pt>
                <c:pt idx="78">
                  <c:v>340.067407332887</c:v>
                </c:pt>
                <c:pt idx="79">
                  <c:v>340.244123200535</c:v>
                </c:pt>
                <c:pt idx="80">
                  <c:v>340.42380688942399</c:v>
                </c:pt>
                <c:pt idx="81">
                  <c:v>340.60663580515399</c:v>
                </c:pt>
                <c:pt idx="82">
                  <c:v>340.792796197146</c:v>
                </c:pt>
                <c:pt idx="83">
                  <c:v>340.98248315864402</c:v>
                </c:pt>
                <c:pt idx="84">
                  <c:v>341.17590062671502</c:v>
                </c:pt>
                <c:pt idx="85">
                  <c:v>341.37327132225801</c:v>
                </c:pt>
                <c:pt idx="86">
                  <c:v>341.57484910266902</c:v>
                </c:pt>
                <c:pt idx="87">
                  <c:v>341.78088513127301</c:v>
                </c:pt>
                <c:pt idx="88">
                  <c:v>341.99165554636699</c:v>
                </c:pt>
                <c:pt idx="89">
                  <c:v>342.20746320400298</c:v>
                </c:pt>
                <c:pt idx="90">
                  <c:v>342.428637677984</c:v>
                </c:pt>
                <c:pt idx="91">
                  <c:v>342.65553525986599</c:v>
                </c:pt>
                <c:pt idx="92">
                  <c:v>342.888538958955</c:v>
                </c:pt>
                <c:pt idx="93">
                  <c:v>343.12805850231098</c:v>
                </c:pt>
                <c:pt idx="94">
                  <c:v>343.37453833777698</c:v>
                </c:pt>
                <c:pt idx="95">
                  <c:v>343.62849135822</c:v>
                </c:pt>
                <c:pt idx="96">
                  <c:v>343.89041886345302</c:v>
                </c:pt>
                <c:pt idx="97">
                  <c:v>344.16088665238198</c:v>
                </c:pt>
                <c:pt idx="98">
                  <c:v>344.44054001061198</c:v>
                </c:pt>
                <c:pt idx="99">
                  <c:v>344.73010371044597</c:v>
                </c:pt>
                <c:pt idx="100">
                  <c:v>345.03038201088702</c:v>
                </c:pt>
                <c:pt idx="101">
                  <c:v>345.34225865763398</c:v>
                </c:pt>
                <c:pt idx="102">
                  <c:v>345.66669688308701</c:v>
                </c:pt>
                <c:pt idx="103">
                  <c:v>346.00474162639802</c:v>
                </c:pt>
                <c:pt idx="104">
                  <c:v>346.35760650774</c:v>
                </c:pt>
                <c:pt idx="105">
                  <c:v>346.72663495342903</c:v>
                </c:pt>
                <c:pt idx="106">
                  <c:v>347.113358144144</c:v>
                </c:pt>
                <c:pt idx="107">
                  <c:v>347.519538926694</c:v>
                </c:pt>
                <c:pt idx="108">
                  <c:v>347.947171814027</c:v>
                </c:pt>
                <c:pt idx="109">
                  <c:v>348.39853355580101</c:v>
                </c:pt>
                <c:pt idx="110">
                  <c:v>348.87622738837098</c:v>
                </c:pt>
                <c:pt idx="111">
                  <c:v>349.38321424588901</c:v>
                </c:pt>
                <c:pt idx="112">
                  <c:v>349.92309732335502</c:v>
                </c:pt>
                <c:pt idx="113">
                  <c:v>350.50013368887898</c:v>
                </c:pt>
                <c:pt idx="114">
                  <c:v>351.11924301631899</c:v>
                </c:pt>
                <c:pt idx="115">
                  <c:v>351.78631410274198</c:v>
                </c:pt>
                <c:pt idx="116">
                  <c:v>352.50848081667499</c:v>
                </c:pt>
                <c:pt idx="117">
                  <c:v>353.29457795259299</c:v>
                </c:pt>
                <c:pt idx="118">
                  <c:v>354.15546986120302</c:v>
                </c:pt>
                <c:pt idx="119">
                  <c:v>355.10457040535698</c:v>
                </c:pt>
                <c:pt idx="120">
                  <c:v>356.159353877581</c:v>
                </c:pt>
                <c:pt idx="121">
                  <c:v>357.34241470025103</c:v>
                </c:pt>
                <c:pt idx="122">
                  <c:v>358.68343145125999</c:v>
                </c:pt>
                <c:pt idx="123">
                  <c:v>360.22313861501499</c:v>
                </c:pt>
                <c:pt idx="124">
                  <c:v>362.018041567654</c:v>
                </c:pt>
                <c:pt idx="125">
                  <c:v>364.15036045992002</c:v>
                </c:pt>
                <c:pt idx="126">
                  <c:v>366.74324267433002</c:v>
                </c:pt>
                <c:pt idx="127">
                  <c:v>369.990548096309</c:v>
                </c:pt>
                <c:pt idx="128">
                  <c:v>374.21054140191802</c:v>
                </c:pt>
                <c:pt idx="129">
                  <c:v>379.93466916963098</c:v>
                </c:pt>
                <c:pt idx="130">
                  <c:v>387.91312791948297</c:v>
                </c:pt>
                <c:pt idx="131">
                  <c:v>397.85921788314897</c:v>
                </c:pt>
                <c:pt idx="132">
                  <c:v>404.79828237664202</c:v>
                </c:pt>
                <c:pt idx="133">
                  <c:v>406.64135068715802</c:v>
                </c:pt>
                <c:pt idx="134">
                  <c:v>406.916582984211</c:v>
                </c:pt>
                <c:pt idx="135">
                  <c:v>406.95255523983798</c:v>
                </c:pt>
                <c:pt idx="136">
                  <c:v>406.957167273023</c:v>
                </c:pt>
                <c:pt idx="137">
                  <c:v>406.95775715341102</c:v>
                </c:pt>
                <c:pt idx="138">
                  <c:v>406.95783256794402</c:v>
                </c:pt>
                <c:pt idx="139">
                  <c:v>406.95784216171103</c:v>
                </c:pt>
                <c:pt idx="140">
                  <c:v>406.95784339410301</c:v>
                </c:pt>
                <c:pt idx="141">
                  <c:v>406.957843621184</c:v>
                </c:pt>
                <c:pt idx="142">
                  <c:v>406.957843547344</c:v>
                </c:pt>
                <c:pt idx="143">
                  <c:v>406.9578437664</c:v>
                </c:pt>
                <c:pt idx="144">
                  <c:v>406.95784344103998</c:v>
                </c:pt>
                <c:pt idx="145">
                  <c:v>406.95784345539403</c:v>
                </c:pt>
                <c:pt idx="146">
                  <c:v>406.95784382798598</c:v>
                </c:pt>
                <c:pt idx="147">
                  <c:v>406.95784324445702</c:v>
                </c:pt>
                <c:pt idx="148">
                  <c:v>406.95784381740401</c:v>
                </c:pt>
                <c:pt idx="149">
                  <c:v>406.95784343658102</c:v>
                </c:pt>
                <c:pt idx="150">
                  <c:v>406.95784340676801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861696"/>
        <c:axId val="152863872"/>
      </c:scatterChart>
      <c:valAx>
        <c:axId val="152861696"/>
        <c:scaling>
          <c:orientation val="minMax"/>
          <c:max val="1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time 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2863872"/>
        <c:crosses val="autoZero"/>
        <c:crossBetween val="midCat"/>
        <c:majorUnit val="3"/>
      </c:valAx>
      <c:valAx>
        <c:axId val="152863872"/>
        <c:scaling>
          <c:orientation val="minMax"/>
          <c:min val="323.1500000000000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temperature</a:t>
                </a:r>
                <a:r>
                  <a:rPr lang="en-US" sz="2000" baseline="0"/>
                  <a:t> (K)</a:t>
                </a:r>
                <a:endParaRPr lang="en-US" sz="2000"/>
              </a:p>
            </c:rich>
          </c:tx>
          <c:layout>
            <c:manualLayout>
              <c:xMode val="edge"/>
              <c:yMode val="edge"/>
              <c:x val="2.1967962753405641E-2"/>
              <c:y val="0.29938483124231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2861696"/>
        <c:crosses val="autoZero"/>
        <c:crossBetween val="midCat"/>
      </c:valAx>
      <c:spPr>
        <a:ln w="12700"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'Isoth SS 1 react'!$A$20:$A$38</c:f>
              <c:numCache>
                <c:formatCode>General</c:formatCode>
                <c:ptCount val="19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</c:numCache>
            </c:numRef>
          </c:xVal>
          <c:yVal>
            <c:numRef>
              <c:f>'Isoth SS 1 react'!$E$20:$E$38</c:f>
              <c:numCache>
                <c:formatCode>General</c:formatCode>
                <c:ptCount val="19"/>
                <c:pt idx="0">
                  <c:v>7.5</c:v>
                </c:pt>
                <c:pt idx="1">
                  <c:v>7.9946702198534307</c:v>
                </c:pt>
                <c:pt idx="2">
                  <c:v>8.5470085470085468</c:v>
                </c:pt>
                <c:pt idx="3">
                  <c:v>9.1673032849503446</c:v>
                </c:pt>
                <c:pt idx="4">
                  <c:v>9.8684210526315788</c:v>
                </c:pt>
                <c:pt idx="5">
                  <c:v>10.666666666666666</c:v>
                </c:pt>
                <c:pt idx="6">
                  <c:v>11.583011583011583</c:v>
                </c:pt>
                <c:pt idx="7">
                  <c:v>12.644889357218124</c:v>
                </c:pt>
                <c:pt idx="8">
                  <c:v>13.888888888888888</c:v>
                </c:pt>
                <c:pt idx="9">
                  <c:v>15.364916773367476</c:v>
                </c:pt>
                <c:pt idx="10">
                  <c:v>17.142857142857142</c:v>
                </c:pt>
                <c:pt idx="11">
                  <c:v>19.323671497584542</c:v>
                </c:pt>
                <c:pt idx="12">
                  <c:v>22.058823529411764</c:v>
                </c:pt>
                <c:pt idx="13">
                  <c:v>25.586353944562902</c:v>
                </c:pt>
                <c:pt idx="14">
                  <c:v>30.303030303030301</c:v>
                </c:pt>
                <c:pt idx="15">
                  <c:v>36.92307692307692</c:v>
                </c:pt>
                <c:pt idx="16">
                  <c:v>46.875000000000007</c:v>
                </c:pt>
                <c:pt idx="17">
                  <c:v>63.492063492063487</c:v>
                </c:pt>
                <c:pt idx="18">
                  <c:v>96.774193548387117</c:v>
                </c:pt>
              </c:numCache>
            </c:numRef>
          </c:yVal>
          <c:smooth val="1"/>
        </c:ser>
        <c:ser>
          <c:idx val="1"/>
          <c:order val="1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'Isoth SS 1 react'!$H$29:$H$31</c:f>
              <c:numCache>
                <c:formatCode>General</c:formatCode>
                <c:ptCount val="3"/>
                <c:pt idx="0">
                  <c:v>0</c:v>
                </c:pt>
                <c:pt idx="1">
                  <c:v>0.8</c:v>
                </c:pt>
                <c:pt idx="2">
                  <c:v>0.8</c:v>
                </c:pt>
              </c:numCache>
            </c:numRef>
          </c:xVal>
          <c:yVal>
            <c:numRef>
              <c:f>'Isoth SS 1 react'!$I$29:$I$31</c:f>
              <c:numCache>
                <c:formatCode>General</c:formatCode>
                <c:ptCount val="3"/>
                <c:pt idx="0">
                  <c:v>46.875000000000007</c:v>
                </c:pt>
                <c:pt idx="1">
                  <c:v>46.875000000000007</c:v>
                </c:pt>
                <c:pt idx="2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464128"/>
        <c:axId val="144494592"/>
      </c:scatterChart>
      <c:valAx>
        <c:axId val="14446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44494592"/>
        <c:crosses val="autoZero"/>
        <c:crossBetween val="midCat"/>
      </c:valAx>
      <c:valAx>
        <c:axId val="144494592"/>
        <c:scaling>
          <c:orientation val="minMax"/>
          <c:max val="8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44464128"/>
        <c:crosses val="autoZero"/>
        <c:crossBetween val="midCat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74763968939615"/>
          <c:y val="3.4762586494869969E-2"/>
          <c:w val="0.78027798835402717"/>
          <c:h val="0.80962777380100215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'Nonisoth SS stab'!$A$19:$A$84</c:f>
              <c:numCache>
                <c:formatCode>General</c:formatCode>
                <c:ptCount val="66"/>
                <c:pt idx="0">
                  <c:v>303.14999999999998</c:v>
                </c:pt>
                <c:pt idx="1">
                  <c:v>305.14999999999998</c:v>
                </c:pt>
                <c:pt idx="2">
                  <c:v>307.14999999999998</c:v>
                </c:pt>
                <c:pt idx="3">
                  <c:v>309.14999999999998</c:v>
                </c:pt>
                <c:pt idx="4">
                  <c:v>311.14999999999998</c:v>
                </c:pt>
                <c:pt idx="5">
                  <c:v>313.14999999999998</c:v>
                </c:pt>
                <c:pt idx="6">
                  <c:v>315.14999999999998</c:v>
                </c:pt>
                <c:pt idx="7">
                  <c:v>317.14999999999998</c:v>
                </c:pt>
                <c:pt idx="8">
                  <c:v>319.14999999999998</c:v>
                </c:pt>
                <c:pt idx="9">
                  <c:v>321.14999999999998</c:v>
                </c:pt>
                <c:pt idx="10">
                  <c:v>323.14999999999998</c:v>
                </c:pt>
                <c:pt idx="11">
                  <c:v>325.14999999999998</c:v>
                </c:pt>
                <c:pt idx="12">
                  <c:v>327.14999999999998</c:v>
                </c:pt>
                <c:pt idx="13">
                  <c:v>329.15</c:v>
                </c:pt>
                <c:pt idx="14">
                  <c:v>331.15</c:v>
                </c:pt>
                <c:pt idx="15">
                  <c:v>333.15</c:v>
                </c:pt>
                <c:pt idx="16">
                  <c:v>335.15</c:v>
                </c:pt>
                <c:pt idx="17">
                  <c:v>337.15</c:v>
                </c:pt>
                <c:pt idx="18">
                  <c:v>339.15</c:v>
                </c:pt>
                <c:pt idx="19">
                  <c:v>341.15</c:v>
                </c:pt>
                <c:pt idx="20">
                  <c:v>343.15</c:v>
                </c:pt>
                <c:pt idx="21">
                  <c:v>345.15</c:v>
                </c:pt>
                <c:pt idx="22">
                  <c:v>347.15</c:v>
                </c:pt>
                <c:pt idx="23">
                  <c:v>349.15</c:v>
                </c:pt>
                <c:pt idx="24">
                  <c:v>351.15</c:v>
                </c:pt>
                <c:pt idx="25">
                  <c:v>353.15</c:v>
                </c:pt>
                <c:pt idx="26">
                  <c:v>355.15</c:v>
                </c:pt>
                <c:pt idx="27">
                  <c:v>357.15</c:v>
                </c:pt>
                <c:pt idx="28">
                  <c:v>359.15</c:v>
                </c:pt>
                <c:pt idx="29">
                  <c:v>361.15</c:v>
                </c:pt>
                <c:pt idx="30">
                  <c:v>363.15</c:v>
                </c:pt>
                <c:pt idx="31">
                  <c:v>365.15</c:v>
                </c:pt>
                <c:pt idx="32">
                  <c:v>367.15</c:v>
                </c:pt>
                <c:pt idx="33">
                  <c:v>369.15</c:v>
                </c:pt>
                <c:pt idx="34">
                  <c:v>371.15</c:v>
                </c:pt>
                <c:pt idx="35">
                  <c:v>373.15</c:v>
                </c:pt>
                <c:pt idx="36">
                  <c:v>375.15</c:v>
                </c:pt>
                <c:pt idx="37">
                  <c:v>377.15</c:v>
                </c:pt>
                <c:pt idx="38">
                  <c:v>379.15</c:v>
                </c:pt>
                <c:pt idx="39">
                  <c:v>381.15</c:v>
                </c:pt>
                <c:pt idx="40">
                  <c:v>383.15</c:v>
                </c:pt>
                <c:pt idx="41">
                  <c:v>385.15</c:v>
                </c:pt>
                <c:pt idx="42">
                  <c:v>387.15</c:v>
                </c:pt>
                <c:pt idx="43">
                  <c:v>389.15</c:v>
                </c:pt>
                <c:pt idx="44">
                  <c:v>391.15</c:v>
                </c:pt>
                <c:pt idx="45">
                  <c:v>393.15</c:v>
                </c:pt>
                <c:pt idx="46">
                  <c:v>395.15</c:v>
                </c:pt>
                <c:pt idx="47">
                  <c:v>397.15</c:v>
                </c:pt>
                <c:pt idx="48">
                  <c:v>399.15</c:v>
                </c:pt>
                <c:pt idx="49">
                  <c:v>401.15</c:v>
                </c:pt>
                <c:pt idx="50">
                  <c:v>403.15</c:v>
                </c:pt>
                <c:pt idx="51">
                  <c:v>405.15</c:v>
                </c:pt>
                <c:pt idx="52">
                  <c:v>407.15</c:v>
                </c:pt>
                <c:pt idx="53">
                  <c:v>409.15</c:v>
                </c:pt>
                <c:pt idx="54">
                  <c:v>411.15</c:v>
                </c:pt>
                <c:pt idx="55">
                  <c:v>413.15</c:v>
                </c:pt>
                <c:pt idx="56">
                  <c:v>415.15</c:v>
                </c:pt>
                <c:pt idx="57">
                  <c:v>417.15</c:v>
                </c:pt>
                <c:pt idx="58">
                  <c:v>419.15</c:v>
                </c:pt>
                <c:pt idx="59">
                  <c:v>421.15</c:v>
                </c:pt>
                <c:pt idx="60">
                  <c:v>423.15</c:v>
                </c:pt>
                <c:pt idx="61">
                  <c:v>425.15</c:v>
                </c:pt>
                <c:pt idx="62">
                  <c:v>427.15</c:v>
                </c:pt>
                <c:pt idx="63">
                  <c:v>429.15</c:v>
                </c:pt>
                <c:pt idx="64">
                  <c:v>431.15</c:v>
                </c:pt>
                <c:pt idx="65">
                  <c:v>433.15</c:v>
                </c:pt>
              </c:numCache>
            </c:numRef>
          </c:xVal>
          <c:yVal>
            <c:numRef>
              <c:f>'Nonisoth SS stab'!$F$19:$F$84</c:f>
              <c:numCache>
                <c:formatCode>General</c:formatCode>
                <c:ptCount val="66"/>
                <c:pt idx="0">
                  <c:v>6.3276621539671396</c:v>
                </c:pt>
                <c:pt idx="1">
                  <c:v>8.1961078640802043</c:v>
                </c:pt>
                <c:pt idx="2">
                  <c:v>10.576590311222844</c:v>
                </c:pt>
                <c:pt idx="3">
                  <c:v>13.597106434804118</c:v>
                </c:pt>
                <c:pt idx="4">
                  <c:v>17.413643327762433</c:v>
                </c:pt>
                <c:pt idx="5">
                  <c:v>22.214850671804239</c:v>
                </c:pt>
                <c:pt idx="6">
                  <c:v>28.226885394917645</c:v>
                </c:pt>
                <c:pt idx="7">
                  <c:v>35.718113996276202</c:v>
                </c:pt>
                <c:pt idx="8">
                  <c:v>45.00318482930652</c:v>
                </c:pt>
                <c:pt idx="9">
                  <c:v>56.445766167078659</c:v>
                </c:pt>
                <c:pt idx="10">
                  <c:v>70.458997544911028</c:v>
                </c:pt>
                <c:pt idx="11">
                  <c:v>87.502452353155036</c:v>
                </c:pt>
                <c:pt idx="12">
                  <c:v>108.0742171495757</c:v>
                </c:pt>
                <c:pt idx="13">
                  <c:v>132.69664873238582</c:v>
                </c:pt>
                <c:pt idx="14">
                  <c:v>161.89459317316164</c:v>
                </c:pt>
                <c:pt idx="15">
                  <c:v>196.16546704833695</c:v>
                </c:pt>
                <c:pt idx="16">
                  <c:v>235.94169355724617</c:v>
                </c:pt>
                <c:pt idx="17">
                  <c:v>281.54752779873104</c:v>
                </c:pt>
                <c:pt idx="18">
                  <c:v>333.15409016664006</c:v>
                </c:pt>
                <c:pt idx="19">
                  <c:v>390.73804637771235</c:v>
                </c:pt>
                <c:pt idx="20">
                  <c:v>454.05028551868406</c:v>
                </c:pt>
                <c:pt idx="21">
                  <c:v>522.60065573762336</c:v>
                </c:pt>
                <c:pt idx="22">
                  <c:v>595.66309870751286</c:v>
                </c:pt>
                <c:pt idx="23">
                  <c:v>672.30260248893467</c:v>
                </c:pt>
                <c:pt idx="24">
                  <c:v>751.42192663367689</c:v>
                </c:pt>
                <c:pt idx="25">
                  <c:v>831.8229168684054</c:v>
                </c:pt>
                <c:pt idx="26">
                  <c:v>912.27517961236265</c:v>
                </c:pt>
                <c:pt idx="27">
                  <c:v>991.58431063314845</c:v>
                </c:pt>
                <c:pt idx="28">
                  <c:v>1068.6526943494118</c:v>
                </c:pt>
                <c:pt idx="29">
                  <c:v>1142.5276989216463</c:v>
                </c:pt>
                <c:pt idx="30">
                  <c:v>1212.4343467202104</c:v>
                </c:pt>
                <c:pt idx="31">
                  <c:v>1277.7917569350047</c:v>
                </c:pt>
                <c:pt idx="32">
                  <c:v>1338.2145087505421</c:v>
                </c:pt>
                <c:pt idx="33">
                  <c:v>1393.5013960660463</c:v>
                </c:pt>
                <c:pt idx="34">
                  <c:v>1443.6148013366844</c:v>
                </c:pt>
                <c:pt idx="35">
                  <c:v>1488.6541511601206</c:v>
                </c:pt>
                <c:pt idx="36">
                  <c:v>1528.8267223219989</c:v>
                </c:pt>
                <c:pt idx="37">
                  <c:v>1564.4185643197236</c:v>
                </c:pt>
                <c:pt idx="38">
                  <c:v>1595.7676245543321</c:v>
                </c:pt>
                <c:pt idx="39">
                  <c:v>1623.2404315928395</c:v>
                </c:pt>
                <c:pt idx="40">
                  <c:v>1647.213014122128</c:v>
                </c:pt>
                <c:pt idx="41">
                  <c:v>1668.0561782906157</c:v>
                </c:pt>
                <c:pt idx="42">
                  <c:v>1686.1248663454815</c:v>
                </c:pt>
                <c:pt idx="43">
                  <c:v>1701.7510745253787</c:v>
                </c:pt>
                <c:pt idx="44">
                  <c:v>1715.239695504679</c:v>
                </c:pt>
                <c:pt idx="45">
                  <c:v>1726.8666369932052</c:v>
                </c:pt>
                <c:pt idx="46">
                  <c:v>1736.878618805149</c:v>
                </c:pt>
                <c:pt idx="47">
                  <c:v>1745.4941360388943</c:v>
                </c:pt>
                <c:pt idx="48">
                  <c:v>1752.9051736189626</c:v>
                </c:pt>
                <c:pt idx="49">
                  <c:v>1759.27935263724</c:v>
                </c:pt>
                <c:pt idx="50">
                  <c:v>1764.7622734153667</c:v>
                </c:pt>
                <c:pt idx="51">
                  <c:v>1769.479890437759</c:v>
                </c:pt>
                <c:pt idx="52">
                  <c:v>1773.5408097906341</c:v>
                </c:pt>
                <c:pt idx="53">
                  <c:v>1777.0384417438181</c:v>
                </c:pt>
                <c:pt idx="54">
                  <c:v>1780.0529716840263</c:v>
                </c:pt>
                <c:pt idx="55">
                  <c:v>1782.653134003383</c:v>
                </c:pt>
                <c:pt idx="56">
                  <c:v>1784.8977878790683</c:v>
                </c:pt>
                <c:pt idx="57">
                  <c:v>1786.8373029668278</c:v>
                </c:pt>
                <c:pt idx="58">
                  <c:v>1788.5147683471996</c:v>
                </c:pt>
                <c:pt idx="59">
                  <c:v>1789.9670407555827</c:v>
                </c:pt>
                <c:pt idx="60">
                  <c:v>1791.2256490571135</c:v>
                </c:pt>
                <c:pt idx="61">
                  <c:v>1792.3175717237502</c:v>
                </c:pt>
                <c:pt idx="62">
                  <c:v>1793.2659031808359</c:v>
                </c:pt>
                <c:pt idx="63">
                  <c:v>1794.0904236227993</c:v>
                </c:pt>
                <c:pt idx="64">
                  <c:v>1794.8080854601362</c:v>
                </c:pt>
                <c:pt idx="65">
                  <c:v>1795.4334280871567</c:v>
                </c:pt>
              </c:numCache>
            </c:numRef>
          </c:yVal>
          <c:smooth val="1"/>
        </c:ser>
        <c:ser>
          <c:idx val="1"/>
          <c:order val="1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'Nonisoth SS stab'!$A$19:$A$84</c:f>
              <c:numCache>
                <c:formatCode>General</c:formatCode>
                <c:ptCount val="66"/>
                <c:pt idx="0">
                  <c:v>303.14999999999998</c:v>
                </c:pt>
                <c:pt idx="1">
                  <c:v>305.14999999999998</c:v>
                </c:pt>
                <c:pt idx="2">
                  <c:v>307.14999999999998</c:v>
                </c:pt>
                <c:pt idx="3">
                  <c:v>309.14999999999998</c:v>
                </c:pt>
                <c:pt idx="4">
                  <c:v>311.14999999999998</c:v>
                </c:pt>
                <c:pt idx="5">
                  <c:v>313.14999999999998</c:v>
                </c:pt>
                <c:pt idx="6">
                  <c:v>315.14999999999998</c:v>
                </c:pt>
                <c:pt idx="7">
                  <c:v>317.14999999999998</c:v>
                </c:pt>
                <c:pt idx="8">
                  <c:v>319.14999999999998</c:v>
                </c:pt>
                <c:pt idx="9">
                  <c:v>321.14999999999998</c:v>
                </c:pt>
                <c:pt idx="10">
                  <c:v>323.14999999999998</c:v>
                </c:pt>
                <c:pt idx="11">
                  <c:v>325.14999999999998</c:v>
                </c:pt>
                <c:pt idx="12">
                  <c:v>327.14999999999998</c:v>
                </c:pt>
                <c:pt idx="13">
                  <c:v>329.15</c:v>
                </c:pt>
                <c:pt idx="14">
                  <c:v>331.15</c:v>
                </c:pt>
                <c:pt idx="15">
                  <c:v>333.15</c:v>
                </c:pt>
                <c:pt idx="16">
                  <c:v>335.15</c:v>
                </c:pt>
                <c:pt idx="17">
                  <c:v>337.15</c:v>
                </c:pt>
                <c:pt idx="18">
                  <c:v>339.15</c:v>
                </c:pt>
                <c:pt idx="19">
                  <c:v>341.15</c:v>
                </c:pt>
                <c:pt idx="20">
                  <c:v>343.15</c:v>
                </c:pt>
                <c:pt idx="21">
                  <c:v>345.15</c:v>
                </c:pt>
                <c:pt idx="22">
                  <c:v>347.15</c:v>
                </c:pt>
                <c:pt idx="23">
                  <c:v>349.15</c:v>
                </c:pt>
                <c:pt idx="24">
                  <c:v>351.15</c:v>
                </c:pt>
                <c:pt idx="25">
                  <c:v>353.15</c:v>
                </c:pt>
                <c:pt idx="26">
                  <c:v>355.15</c:v>
                </c:pt>
                <c:pt idx="27">
                  <c:v>357.15</c:v>
                </c:pt>
                <c:pt idx="28">
                  <c:v>359.15</c:v>
                </c:pt>
                <c:pt idx="29">
                  <c:v>361.15</c:v>
                </c:pt>
                <c:pt idx="30">
                  <c:v>363.15</c:v>
                </c:pt>
                <c:pt idx="31">
                  <c:v>365.15</c:v>
                </c:pt>
                <c:pt idx="32">
                  <c:v>367.15</c:v>
                </c:pt>
                <c:pt idx="33">
                  <c:v>369.15</c:v>
                </c:pt>
                <c:pt idx="34">
                  <c:v>371.15</c:v>
                </c:pt>
                <c:pt idx="35">
                  <c:v>373.15</c:v>
                </c:pt>
                <c:pt idx="36">
                  <c:v>375.15</c:v>
                </c:pt>
                <c:pt idx="37">
                  <c:v>377.15</c:v>
                </c:pt>
                <c:pt idx="38">
                  <c:v>379.15</c:v>
                </c:pt>
                <c:pt idx="39">
                  <c:v>381.15</c:v>
                </c:pt>
                <c:pt idx="40">
                  <c:v>383.15</c:v>
                </c:pt>
                <c:pt idx="41">
                  <c:v>385.15</c:v>
                </c:pt>
                <c:pt idx="42">
                  <c:v>387.15</c:v>
                </c:pt>
                <c:pt idx="43">
                  <c:v>389.15</c:v>
                </c:pt>
                <c:pt idx="44">
                  <c:v>391.15</c:v>
                </c:pt>
                <c:pt idx="45">
                  <c:v>393.15</c:v>
                </c:pt>
                <c:pt idx="46">
                  <c:v>395.15</c:v>
                </c:pt>
                <c:pt idx="47">
                  <c:v>397.15</c:v>
                </c:pt>
                <c:pt idx="48">
                  <c:v>399.15</c:v>
                </c:pt>
                <c:pt idx="49">
                  <c:v>401.15</c:v>
                </c:pt>
                <c:pt idx="50">
                  <c:v>403.15</c:v>
                </c:pt>
                <c:pt idx="51">
                  <c:v>405.15</c:v>
                </c:pt>
                <c:pt idx="52">
                  <c:v>407.15</c:v>
                </c:pt>
                <c:pt idx="53">
                  <c:v>409.15</c:v>
                </c:pt>
                <c:pt idx="54">
                  <c:v>411.15</c:v>
                </c:pt>
                <c:pt idx="55">
                  <c:v>413.15</c:v>
                </c:pt>
                <c:pt idx="56">
                  <c:v>415.15</c:v>
                </c:pt>
                <c:pt idx="57">
                  <c:v>417.15</c:v>
                </c:pt>
                <c:pt idx="58">
                  <c:v>419.15</c:v>
                </c:pt>
                <c:pt idx="59">
                  <c:v>421.15</c:v>
                </c:pt>
                <c:pt idx="60">
                  <c:v>423.15</c:v>
                </c:pt>
                <c:pt idx="61">
                  <c:v>425.15</c:v>
                </c:pt>
                <c:pt idx="62">
                  <c:v>427.15</c:v>
                </c:pt>
                <c:pt idx="63">
                  <c:v>429.15</c:v>
                </c:pt>
                <c:pt idx="64">
                  <c:v>431.15</c:v>
                </c:pt>
                <c:pt idx="65">
                  <c:v>433.15</c:v>
                </c:pt>
              </c:numCache>
            </c:numRef>
          </c:xVal>
          <c:yVal>
            <c:numRef>
              <c:f>'Nonisoth SS stab'!$G$19:$G$84</c:f>
              <c:numCache>
                <c:formatCode>General</c:formatCode>
                <c:ptCount val="66"/>
                <c:pt idx="0">
                  <c:v>-270</c:v>
                </c:pt>
                <c:pt idx="1">
                  <c:v>-225</c:v>
                </c:pt>
                <c:pt idx="2">
                  <c:v>-180</c:v>
                </c:pt>
                <c:pt idx="3">
                  <c:v>-135</c:v>
                </c:pt>
                <c:pt idx="4">
                  <c:v>-90</c:v>
                </c:pt>
                <c:pt idx="5">
                  <c:v>-45</c:v>
                </c:pt>
                <c:pt idx="6">
                  <c:v>0</c:v>
                </c:pt>
                <c:pt idx="7">
                  <c:v>45</c:v>
                </c:pt>
                <c:pt idx="8">
                  <c:v>90</c:v>
                </c:pt>
                <c:pt idx="9">
                  <c:v>135</c:v>
                </c:pt>
                <c:pt idx="10">
                  <c:v>180</c:v>
                </c:pt>
                <c:pt idx="11">
                  <c:v>225</c:v>
                </c:pt>
                <c:pt idx="12">
                  <c:v>270</c:v>
                </c:pt>
                <c:pt idx="13">
                  <c:v>315</c:v>
                </c:pt>
                <c:pt idx="14">
                  <c:v>360</c:v>
                </c:pt>
                <c:pt idx="15">
                  <c:v>405</c:v>
                </c:pt>
                <c:pt idx="16">
                  <c:v>450</c:v>
                </c:pt>
                <c:pt idx="17">
                  <c:v>495</c:v>
                </c:pt>
                <c:pt idx="18">
                  <c:v>540</c:v>
                </c:pt>
                <c:pt idx="19">
                  <c:v>585</c:v>
                </c:pt>
                <c:pt idx="20">
                  <c:v>630</c:v>
                </c:pt>
                <c:pt idx="21">
                  <c:v>675</c:v>
                </c:pt>
                <c:pt idx="22">
                  <c:v>720</c:v>
                </c:pt>
                <c:pt idx="23">
                  <c:v>765</c:v>
                </c:pt>
                <c:pt idx="24">
                  <c:v>810</c:v>
                </c:pt>
                <c:pt idx="25">
                  <c:v>855</c:v>
                </c:pt>
                <c:pt idx="26">
                  <c:v>900</c:v>
                </c:pt>
                <c:pt idx="27">
                  <c:v>945</c:v>
                </c:pt>
                <c:pt idx="28">
                  <c:v>990</c:v>
                </c:pt>
                <c:pt idx="29">
                  <c:v>1035</c:v>
                </c:pt>
                <c:pt idx="30">
                  <c:v>1080</c:v>
                </c:pt>
                <c:pt idx="31">
                  <c:v>1125</c:v>
                </c:pt>
                <c:pt idx="32">
                  <c:v>1170</c:v>
                </c:pt>
                <c:pt idx="33">
                  <c:v>1215</c:v>
                </c:pt>
                <c:pt idx="34">
                  <c:v>1260</c:v>
                </c:pt>
                <c:pt idx="35">
                  <c:v>1305</c:v>
                </c:pt>
                <c:pt idx="36">
                  <c:v>1350</c:v>
                </c:pt>
                <c:pt idx="37">
                  <c:v>1395</c:v>
                </c:pt>
                <c:pt idx="38">
                  <c:v>1440</c:v>
                </c:pt>
                <c:pt idx="39">
                  <c:v>1485</c:v>
                </c:pt>
                <c:pt idx="40">
                  <c:v>1530</c:v>
                </c:pt>
                <c:pt idx="41">
                  <c:v>1575</c:v>
                </c:pt>
                <c:pt idx="42">
                  <c:v>1620</c:v>
                </c:pt>
                <c:pt idx="43">
                  <c:v>1665</c:v>
                </c:pt>
                <c:pt idx="44">
                  <c:v>1710</c:v>
                </c:pt>
                <c:pt idx="45">
                  <c:v>1755</c:v>
                </c:pt>
                <c:pt idx="46">
                  <c:v>1800</c:v>
                </c:pt>
                <c:pt idx="47">
                  <c:v>1845</c:v>
                </c:pt>
                <c:pt idx="48">
                  <c:v>1890</c:v>
                </c:pt>
                <c:pt idx="49">
                  <c:v>1935</c:v>
                </c:pt>
                <c:pt idx="50">
                  <c:v>1980</c:v>
                </c:pt>
                <c:pt idx="51">
                  <c:v>2025</c:v>
                </c:pt>
                <c:pt idx="52">
                  <c:v>2070</c:v>
                </c:pt>
                <c:pt idx="53">
                  <c:v>2115</c:v>
                </c:pt>
                <c:pt idx="54">
                  <c:v>2160</c:v>
                </c:pt>
                <c:pt idx="55">
                  <c:v>2205</c:v>
                </c:pt>
                <c:pt idx="56">
                  <c:v>2250</c:v>
                </c:pt>
                <c:pt idx="57">
                  <c:v>2295</c:v>
                </c:pt>
                <c:pt idx="58">
                  <c:v>2340</c:v>
                </c:pt>
                <c:pt idx="59">
                  <c:v>2385</c:v>
                </c:pt>
                <c:pt idx="60">
                  <c:v>2430</c:v>
                </c:pt>
                <c:pt idx="61">
                  <c:v>2475</c:v>
                </c:pt>
                <c:pt idx="62">
                  <c:v>2520</c:v>
                </c:pt>
                <c:pt idx="63">
                  <c:v>2565</c:v>
                </c:pt>
                <c:pt idx="64">
                  <c:v>2610</c:v>
                </c:pt>
                <c:pt idx="65">
                  <c:v>2655</c:v>
                </c:pt>
              </c:numCache>
            </c:numRef>
          </c:yVal>
          <c:smooth val="1"/>
        </c:ser>
        <c:ser>
          <c:idx val="3"/>
          <c:order val="2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'Nonisoth SS stab'!$A$19:$A$84</c:f>
              <c:numCache>
                <c:formatCode>General</c:formatCode>
                <c:ptCount val="66"/>
                <c:pt idx="0">
                  <c:v>303.14999999999998</c:v>
                </c:pt>
                <c:pt idx="1">
                  <c:v>305.14999999999998</c:v>
                </c:pt>
                <c:pt idx="2">
                  <c:v>307.14999999999998</c:v>
                </c:pt>
                <c:pt idx="3">
                  <c:v>309.14999999999998</c:v>
                </c:pt>
                <c:pt idx="4">
                  <c:v>311.14999999999998</c:v>
                </c:pt>
                <c:pt idx="5">
                  <c:v>313.14999999999998</c:v>
                </c:pt>
                <c:pt idx="6">
                  <c:v>315.14999999999998</c:v>
                </c:pt>
                <c:pt idx="7">
                  <c:v>317.14999999999998</c:v>
                </c:pt>
                <c:pt idx="8">
                  <c:v>319.14999999999998</c:v>
                </c:pt>
                <c:pt idx="9">
                  <c:v>321.14999999999998</c:v>
                </c:pt>
                <c:pt idx="10">
                  <c:v>323.14999999999998</c:v>
                </c:pt>
                <c:pt idx="11">
                  <c:v>325.14999999999998</c:v>
                </c:pt>
                <c:pt idx="12">
                  <c:v>327.14999999999998</c:v>
                </c:pt>
                <c:pt idx="13">
                  <c:v>329.15</c:v>
                </c:pt>
                <c:pt idx="14">
                  <c:v>331.15</c:v>
                </c:pt>
                <c:pt idx="15">
                  <c:v>333.15</c:v>
                </c:pt>
                <c:pt idx="16">
                  <c:v>335.15</c:v>
                </c:pt>
                <c:pt idx="17">
                  <c:v>337.15</c:v>
                </c:pt>
                <c:pt idx="18">
                  <c:v>339.15</c:v>
                </c:pt>
                <c:pt idx="19">
                  <c:v>341.15</c:v>
                </c:pt>
                <c:pt idx="20">
                  <c:v>343.15</c:v>
                </c:pt>
                <c:pt idx="21">
                  <c:v>345.15</c:v>
                </c:pt>
                <c:pt idx="22">
                  <c:v>347.15</c:v>
                </c:pt>
                <c:pt idx="23">
                  <c:v>349.15</c:v>
                </c:pt>
                <c:pt idx="24">
                  <c:v>351.15</c:v>
                </c:pt>
                <c:pt idx="25">
                  <c:v>353.15</c:v>
                </c:pt>
                <c:pt idx="26">
                  <c:v>355.15</c:v>
                </c:pt>
                <c:pt idx="27">
                  <c:v>357.15</c:v>
                </c:pt>
                <c:pt idx="28">
                  <c:v>359.15</c:v>
                </c:pt>
                <c:pt idx="29">
                  <c:v>361.15</c:v>
                </c:pt>
                <c:pt idx="30">
                  <c:v>363.15</c:v>
                </c:pt>
                <c:pt idx="31">
                  <c:v>365.15</c:v>
                </c:pt>
                <c:pt idx="32">
                  <c:v>367.15</c:v>
                </c:pt>
                <c:pt idx="33">
                  <c:v>369.15</c:v>
                </c:pt>
                <c:pt idx="34">
                  <c:v>371.15</c:v>
                </c:pt>
                <c:pt idx="35">
                  <c:v>373.15</c:v>
                </c:pt>
                <c:pt idx="36">
                  <c:v>375.15</c:v>
                </c:pt>
                <c:pt idx="37">
                  <c:v>377.15</c:v>
                </c:pt>
                <c:pt idx="38">
                  <c:v>379.15</c:v>
                </c:pt>
                <c:pt idx="39">
                  <c:v>381.15</c:v>
                </c:pt>
                <c:pt idx="40">
                  <c:v>383.15</c:v>
                </c:pt>
                <c:pt idx="41">
                  <c:v>385.15</c:v>
                </c:pt>
                <c:pt idx="42">
                  <c:v>387.15</c:v>
                </c:pt>
                <c:pt idx="43">
                  <c:v>389.15</c:v>
                </c:pt>
                <c:pt idx="44">
                  <c:v>391.15</c:v>
                </c:pt>
                <c:pt idx="45">
                  <c:v>393.15</c:v>
                </c:pt>
                <c:pt idx="46">
                  <c:v>395.15</c:v>
                </c:pt>
                <c:pt idx="47">
                  <c:v>397.15</c:v>
                </c:pt>
                <c:pt idx="48">
                  <c:v>399.15</c:v>
                </c:pt>
                <c:pt idx="49">
                  <c:v>401.15</c:v>
                </c:pt>
                <c:pt idx="50">
                  <c:v>403.15</c:v>
                </c:pt>
                <c:pt idx="51">
                  <c:v>405.15</c:v>
                </c:pt>
                <c:pt idx="52">
                  <c:v>407.15</c:v>
                </c:pt>
                <c:pt idx="53">
                  <c:v>409.15</c:v>
                </c:pt>
                <c:pt idx="54">
                  <c:v>411.15</c:v>
                </c:pt>
                <c:pt idx="55">
                  <c:v>413.15</c:v>
                </c:pt>
                <c:pt idx="56">
                  <c:v>415.15</c:v>
                </c:pt>
                <c:pt idx="57">
                  <c:v>417.15</c:v>
                </c:pt>
                <c:pt idx="58">
                  <c:v>419.15</c:v>
                </c:pt>
                <c:pt idx="59">
                  <c:v>421.15</c:v>
                </c:pt>
                <c:pt idx="60">
                  <c:v>423.15</c:v>
                </c:pt>
                <c:pt idx="61">
                  <c:v>425.15</c:v>
                </c:pt>
                <c:pt idx="62">
                  <c:v>427.15</c:v>
                </c:pt>
                <c:pt idx="63">
                  <c:v>429.15</c:v>
                </c:pt>
                <c:pt idx="64">
                  <c:v>431.15</c:v>
                </c:pt>
                <c:pt idx="65">
                  <c:v>433.15</c:v>
                </c:pt>
              </c:numCache>
            </c:numRef>
          </c:xVal>
          <c:yVal>
            <c:numRef>
              <c:f>'Nonisoth SS stab'!$I$19:$I$84</c:f>
              <c:numCache>
                <c:formatCode>General</c:formatCode>
                <c:ptCount val="66"/>
                <c:pt idx="0">
                  <c:v>-562.5</c:v>
                </c:pt>
                <c:pt idx="1">
                  <c:v>-517.5</c:v>
                </c:pt>
                <c:pt idx="2">
                  <c:v>-472.5</c:v>
                </c:pt>
                <c:pt idx="3">
                  <c:v>-427.5</c:v>
                </c:pt>
                <c:pt idx="4">
                  <c:v>-382.5</c:v>
                </c:pt>
                <c:pt idx="5">
                  <c:v>-337.5</c:v>
                </c:pt>
                <c:pt idx="6">
                  <c:v>-292.5</c:v>
                </c:pt>
                <c:pt idx="7">
                  <c:v>-247.5</c:v>
                </c:pt>
                <c:pt idx="8">
                  <c:v>-202.5</c:v>
                </c:pt>
                <c:pt idx="9">
                  <c:v>-157.5</c:v>
                </c:pt>
                <c:pt idx="10">
                  <c:v>-112.5</c:v>
                </c:pt>
                <c:pt idx="11">
                  <c:v>-67.5</c:v>
                </c:pt>
                <c:pt idx="12">
                  <c:v>-22.5</c:v>
                </c:pt>
                <c:pt idx="13">
                  <c:v>22.5</c:v>
                </c:pt>
                <c:pt idx="14">
                  <c:v>67.5</c:v>
                </c:pt>
                <c:pt idx="15">
                  <c:v>112.5</c:v>
                </c:pt>
                <c:pt idx="16">
                  <c:v>157.5</c:v>
                </c:pt>
                <c:pt idx="17">
                  <c:v>202.5</c:v>
                </c:pt>
                <c:pt idx="18">
                  <c:v>247.5</c:v>
                </c:pt>
                <c:pt idx="19">
                  <c:v>292.5</c:v>
                </c:pt>
                <c:pt idx="20">
                  <c:v>337.5</c:v>
                </c:pt>
                <c:pt idx="21">
                  <c:v>382.5</c:v>
                </c:pt>
                <c:pt idx="22">
                  <c:v>427.5</c:v>
                </c:pt>
                <c:pt idx="23">
                  <c:v>472.5</c:v>
                </c:pt>
                <c:pt idx="24">
                  <c:v>517.5</c:v>
                </c:pt>
                <c:pt idx="25">
                  <c:v>562.5</c:v>
                </c:pt>
                <c:pt idx="26">
                  <c:v>607.5</c:v>
                </c:pt>
                <c:pt idx="27">
                  <c:v>652.5</c:v>
                </c:pt>
                <c:pt idx="28">
                  <c:v>697.5</c:v>
                </c:pt>
                <c:pt idx="29">
                  <c:v>742.5</c:v>
                </c:pt>
                <c:pt idx="30">
                  <c:v>787.5</c:v>
                </c:pt>
                <c:pt idx="31">
                  <c:v>832.5</c:v>
                </c:pt>
                <c:pt idx="32">
                  <c:v>877.5</c:v>
                </c:pt>
                <c:pt idx="33">
                  <c:v>922.5</c:v>
                </c:pt>
                <c:pt idx="34">
                  <c:v>967.5</c:v>
                </c:pt>
                <c:pt idx="35">
                  <c:v>1012.5</c:v>
                </c:pt>
                <c:pt idx="36">
                  <c:v>1057.5</c:v>
                </c:pt>
                <c:pt idx="37">
                  <c:v>1102.5</c:v>
                </c:pt>
                <c:pt idx="38">
                  <c:v>1147.5</c:v>
                </c:pt>
                <c:pt idx="39">
                  <c:v>1192.5</c:v>
                </c:pt>
                <c:pt idx="40">
                  <c:v>1237.5</c:v>
                </c:pt>
                <c:pt idx="41">
                  <c:v>1282.5</c:v>
                </c:pt>
                <c:pt idx="42">
                  <c:v>1327.5</c:v>
                </c:pt>
                <c:pt idx="43">
                  <c:v>1372.5</c:v>
                </c:pt>
                <c:pt idx="44">
                  <c:v>1417.5</c:v>
                </c:pt>
                <c:pt idx="45">
                  <c:v>1462.5</c:v>
                </c:pt>
                <c:pt idx="46">
                  <c:v>1507.5</c:v>
                </c:pt>
                <c:pt idx="47">
                  <c:v>1552.5</c:v>
                </c:pt>
                <c:pt idx="48">
                  <c:v>1597.5</c:v>
                </c:pt>
                <c:pt idx="49">
                  <c:v>1642.5</c:v>
                </c:pt>
                <c:pt idx="50">
                  <c:v>1687.5</c:v>
                </c:pt>
                <c:pt idx="51">
                  <c:v>1732.5</c:v>
                </c:pt>
                <c:pt idx="52">
                  <c:v>1777.5</c:v>
                </c:pt>
                <c:pt idx="53">
                  <c:v>1822.5</c:v>
                </c:pt>
                <c:pt idx="54">
                  <c:v>1867.5</c:v>
                </c:pt>
                <c:pt idx="55">
                  <c:v>1912.5</c:v>
                </c:pt>
                <c:pt idx="56">
                  <c:v>1957.5</c:v>
                </c:pt>
                <c:pt idx="57">
                  <c:v>2002.5</c:v>
                </c:pt>
                <c:pt idx="58">
                  <c:v>2047.5</c:v>
                </c:pt>
                <c:pt idx="59">
                  <c:v>2092.5</c:v>
                </c:pt>
                <c:pt idx="60">
                  <c:v>2137.5</c:v>
                </c:pt>
                <c:pt idx="61">
                  <c:v>2182.5</c:v>
                </c:pt>
                <c:pt idx="62">
                  <c:v>2227.5</c:v>
                </c:pt>
                <c:pt idx="63">
                  <c:v>2272.5</c:v>
                </c:pt>
                <c:pt idx="64">
                  <c:v>2317.5</c:v>
                </c:pt>
                <c:pt idx="65">
                  <c:v>2362.5</c:v>
                </c:pt>
              </c:numCache>
            </c:numRef>
          </c:yVal>
          <c:smooth val="1"/>
        </c:ser>
        <c:ser>
          <c:idx val="4"/>
          <c:order val="3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'Nonisoth SS stab'!$A$19:$A$84</c:f>
              <c:numCache>
                <c:formatCode>General</c:formatCode>
                <c:ptCount val="66"/>
                <c:pt idx="0">
                  <c:v>303.14999999999998</c:v>
                </c:pt>
                <c:pt idx="1">
                  <c:v>305.14999999999998</c:v>
                </c:pt>
                <c:pt idx="2">
                  <c:v>307.14999999999998</c:v>
                </c:pt>
                <c:pt idx="3">
                  <c:v>309.14999999999998</c:v>
                </c:pt>
                <c:pt idx="4">
                  <c:v>311.14999999999998</c:v>
                </c:pt>
                <c:pt idx="5">
                  <c:v>313.14999999999998</c:v>
                </c:pt>
                <c:pt idx="6">
                  <c:v>315.14999999999998</c:v>
                </c:pt>
                <c:pt idx="7">
                  <c:v>317.14999999999998</c:v>
                </c:pt>
                <c:pt idx="8">
                  <c:v>319.14999999999998</c:v>
                </c:pt>
                <c:pt idx="9">
                  <c:v>321.14999999999998</c:v>
                </c:pt>
                <c:pt idx="10">
                  <c:v>323.14999999999998</c:v>
                </c:pt>
                <c:pt idx="11">
                  <c:v>325.14999999999998</c:v>
                </c:pt>
                <c:pt idx="12">
                  <c:v>327.14999999999998</c:v>
                </c:pt>
                <c:pt idx="13">
                  <c:v>329.15</c:v>
                </c:pt>
                <c:pt idx="14">
                  <c:v>331.15</c:v>
                </c:pt>
                <c:pt idx="15">
                  <c:v>333.15</c:v>
                </c:pt>
                <c:pt idx="16">
                  <c:v>335.15</c:v>
                </c:pt>
                <c:pt idx="17">
                  <c:v>337.15</c:v>
                </c:pt>
                <c:pt idx="18">
                  <c:v>339.15</c:v>
                </c:pt>
                <c:pt idx="19">
                  <c:v>341.15</c:v>
                </c:pt>
                <c:pt idx="20">
                  <c:v>343.15</c:v>
                </c:pt>
                <c:pt idx="21">
                  <c:v>345.15</c:v>
                </c:pt>
                <c:pt idx="22">
                  <c:v>347.15</c:v>
                </c:pt>
                <c:pt idx="23">
                  <c:v>349.15</c:v>
                </c:pt>
                <c:pt idx="24">
                  <c:v>351.15</c:v>
                </c:pt>
                <c:pt idx="25">
                  <c:v>353.15</c:v>
                </c:pt>
                <c:pt idx="26">
                  <c:v>355.15</c:v>
                </c:pt>
                <c:pt idx="27">
                  <c:v>357.15</c:v>
                </c:pt>
                <c:pt idx="28">
                  <c:v>359.15</c:v>
                </c:pt>
                <c:pt idx="29">
                  <c:v>361.15</c:v>
                </c:pt>
                <c:pt idx="30">
                  <c:v>363.15</c:v>
                </c:pt>
                <c:pt idx="31">
                  <c:v>365.15</c:v>
                </c:pt>
                <c:pt idx="32">
                  <c:v>367.15</c:v>
                </c:pt>
                <c:pt idx="33">
                  <c:v>369.15</c:v>
                </c:pt>
                <c:pt idx="34">
                  <c:v>371.15</c:v>
                </c:pt>
                <c:pt idx="35">
                  <c:v>373.15</c:v>
                </c:pt>
                <c:pt idx="36">
                  <c:v>375.15</c:v>
                </c:pt>
                <c:pt idx="37">
                  <c:v>377.15</c:v>
                </c:pt>
                <c:pt idx="38">
                  <c:v>379.15</c:v>
                </c:pt>
                <c:pt idx="39">
                  <c:v>381.15</c:v>
                </c:pt>
                <c:pt idx="40">
                  <c:v>383.15</c:v>
                </c:pt>
                <c:pt idx="41">
                  <c:v>385.15</c:v>
                </c:pt>
                <c:pt idx="42">
                  <c:v>387.15</c:v>
                </c:pt>
                <c:pt idx="43">
                  <c:v>389.15</c:v>
                </c:pt>
                <c:pt idx="44">
                  <c:v>391.15</c:v>
                </c:pt>
                <c:pt idx="45">
                  <c:v>393.15</c:v>
                </c:pt>
                <c:pt idx="46">
                  <c:v>395.15</c:v>
                </c:pt>
                <c:pt idx="47">
                  <c:v>397.15</c:v>
                </c:pt>
                <c:pt idx="48">
                  <c:v>399.15</c:v>
                </c:pt>
                <c:pt idx="49">
                  <c:v>401.15</c:v>
                </c:pt>
                <c:pt idx="50">
                  <c:v>403.15</c:v>
                </c:pt>
                <c:pt idx="51">
                  <c:v>405.15</c:v>
                </c:pt>
                <c:pt idx="52">
                  <c:v>407.15</c:v>
                </c:pt>
                <c:pt idx="53">
                  <c:v>409.15</c:v>
                </c:pt>
                <c:pt idx="54">
                  <c:v>411.15</c:v>
                </c:pt>
                <c:pt idx="55">
                  <c:v>413.15</c:v>
                </c:pt>
                <c:pt idx="56">
                  <c:v>415.15</c:v>
                </c:pt>
                <c:pt idx="57">
                  <c:v>417.15</c:v>
                </c:pt>
                <c:pt idx="58">
                  <c:v>419.15</c:v>
                </c:pt>
                <c:pt idx="59">
                  <c:v>421.15</c:v>
                </c:pt>
                <c:pt idx="60">
                  <c:v>423.15</c:v>
                </c:pt>
                <c:pt idx="61">
                  <c:v>425.15</c:v>
                </c:pt>
                <c:pt idx="62">
                  <c:v>427.15</c:v>
                </c:pt>
                <c:pt idx="63">
                  <c:v>429.15</c:v>
                </c:pt>
                <c:pt idx="64">
                  <c:v>431.15</c:v>
                </c:pt>
                <c:pt idx="65">
                  <c:v>433.15</c:v>
                </c:pt>
              </c:numCache>
            </c:numRef>
          </c:xVal>
          <c:yVal>
            <c:numRef>
              <c:f>'Nonisoth SS stab'!$J$19:$J$84</c:f>
              <c:numCache>
                <c:formatCode>General</c:formatCode>
                <c:ptCount val="66"/>
                <c:pt idx="0">
                  <c:v>-483.97500000000105</c:v>
                </c:pt>
                <c:pt idx="1">
                  <c:v>-438.97500000000105</c:v>
                </c:pt>
                <c:pt idx="2">
                  <c:v>-393.97500000000105</c:v>
                </c:pt>
                <c:pt idx="3">
                  <c:v>-348.97500000000105</c:v>
                </c:pt>
                <c:pt idx="4">
                  <c:v>-303.97500000000105</c:v>
                </c:pt>
                <c:pt idx="5">
                  <c:v>-258.9750000000011</c:v>
                </c:pt>
                <c:pt idx="6">
                  <c:v>-213.97500000000107</c:v>
                </c:pt>
                <c:pt idx="7">
                  <c:v>-168.97500000000107</c:v>
                </c:pt>
                <c:pt idx="8">
                  <c:v>-123.97500000000107</c:v>
                </c:pt>
                <c:pt idx="9">
                  <c:v>-78.975000000001074</c:v>
                </c:pt>
                <c:pt idx="10">
                  <c:v>-33.975000000001074</c:v>
                </c:pt>
                <c:pt idx="11">
                  <c:v>11.024999999998926</c:v>
                </c:pt>
                <c:pt idx="12">
                  <c:v>56.024999999998926</c:v>
                </c:pt>
                <c:pt idx="13">
                  <c:v>101.02499999999893</c:v>
                </c:pt>
                <c:pt idx="14">
                  <c:v>146.02499999999893</c:v>
                </c:pt>
                <c:pt idx="15">
                  <c:v>191.02499999999893</c:v>
                </c:pt>
                <c:pt idx="16">
                  <c:v>236.02499999999893</c:v>
                </c:pt>
                <c:pt idx="17">
                  <c:v>281.02499999999895</c:v>
                </c:pt>
                <c:pt idx="18">
                  <c:v>326.02499999999895</c:v>
                </c:pt>
                <c:pt idx="19">
                  <c:v>371.02499999999895</c:v>
                </c:pt>
                <c:pt idx="20">
                  <c:v>416.02499999999895</c:v>
                </c:pt>
                <c:pt idx="21">
                  <c:v>461.02499999999895</c:v>
                </c:pt>
                <c:pt idx="22">
                  <c:v>506.02499999999895</c:v>
                </c:pt>
                <c:pt idx="23">
                  <c:v>551.02499999999895</c:v>
                </c:pt>
                <c:pt idx="24">
                  <c:v>596.02499999999895</c:v>
                </c:pt>
                <c:pt idx="25">
                  <c:v>641.02499999999895</c:v>
                </c:pt>
                <c:pt idx="26">
                  <c:v>686.02499999999895</c:v>
                </c:pt>
                <c:pt idx="27">
                  <c:v>731.02499999999895</c:v>
                </c:pt>
                <c:pt idx="28">
                  <c:v>776.02499999999895</c:v>
                </c:pt>
                <c:pt idx="29">
                  <c:v>821.02499999999895</c:v>
                </c:pt>
                <c:pt idx="30">
                  <c:v>866.02499999999895</c:v>
                </c:pt>
                <c:pt idx="31">
                  <c:v>911.02499999999895</c:v>
                </c:pt>
                <c:pt idx="32">
                  <c:v>956.02499999999895</c:v>
                </c:pt>
                <c:pt idx="33">
                  <c:v>1001.024999999999</c:v>
                </c:pt>
                <c:pt idx="34">
                  <c:v>1046.024999999999</c:v>
                </c:pt>
                <c:pt idx="35">
                  <c:v>1091.0249999999987</c:v>
                </c:pt>
                <c:pt idx="36">
                  <c:v>1136.0249999999987</c:v>
                </c:pt>
                <c:pt idx="37">
                  <c:v>1181.0249999999987</c:v>
                </c:pt>
                <c:pt idx="38">
                  <c:v>1226.0249999999987</c:v>
                </c:pt>
                <c:pt idx="39">
                  <c:v>1271.0249999999987</c:v>
                </c:pt>
                <c:pt idx="40">
                  <c:v>1316.0249999999987</c:v>
                </c:pt>
                <c:pt idx="41">
                  <c:v>1361.0249999999987</c:v>
                </c:pt>
                <c:pt idx="42">
                  <c:v>1406.0249999999987</c:v>
                </c:pt>
                <c:pt idx="43">
                  <c:v>1451.0249999999987</c:v>
                </c:pt>
                <c:pt idx="44">
                  <c:v>1496.0249999999987</c:v>
                </c:pt>
                <c:pt idx="45">
                  <c:v>1541.0249999999987</c:v>
                </c:pt>
                <c:pt idx="46">
                  <c:v>1586.0249999999987</c:v>
                </c:pt>
                <c:pt idx="47">
                  <c:v>1631.0249999999987</c:v>
                </c:pt>
                <c:pt idx="48">
                  <c:v>1676.0249999999987</c:v>
                </c:pt>
                <c:pt idx="49">
                  <c:v>1721.0249999999987</c:v>
                </c:pt>
                <c:pt idx="50">
                  <c:v>1766.0249999999987</c:v>
                </c:pt>
                <c:pt idx="51">
                  <c:v>1811.0249999999987</c:v>
                </c:pt>
                <c:pt idx="52">
                  <c:v>1856.0249999999987</c:v>
                </c:pt>
                <c:pt idx="53">
                  <c:v>1901.0249999999987</c:v>
                </c:pt>
                <c:pt idx="54">
                  <c:v>1946.0249999999987</c:v>
                </c:pt>
                <c:pt idx="55">
                  <c:v>1991.0249999999987</c:v>
                </c:pt>
                <c:pt idx="56">
                  <c:v>2036.0249999999987</c:v>
                </c:pt>
                <c:pt idx="57">
                  <c:v>2081.0249999999987</c:v>
                </c:pt>
                <c:pt idx="58">
                  <c:v>2126.0249999999992</c:v>
                </c:pt>
                <c:pt idx="59">
                  <c:v>2171.0249999999992</c:v>
                </c:pt>
                <c:pt idx="60">
                  <c:v>2216.0249999999992</c:v>
                </c:pt>
                <c:pt idx="61">
                  <c:v>2261.0249999999992</c:v>
                </c:pt>
                <c:pt idx="62">
                  <c:v>2306.0249999999992</c:v>
                </c:pt>
                <c:pt idx="63">
                  <c:v>2351.0249999999992</c:v>
                </c:pt>
                <c:pt idx="64">
                  <c:v>2396.0249999999992</c:v>
                </c:pt>
                <c:pt idx="65">
                  <c:v>2441.0249999999992</c:v>
                </c:pt>
              </c:numCache>
            </c:numRef>
          </c:yVal>
          <c:smooth val="1"/>
        </c:ser>
        <c:ser>
          <c:idx val="5"/>
          <c:order val="4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'Nonisoth SS stab'!$A$19:$A$84</c:f>
              <c:numCache>
                <c:formatCode>General</c:formatCode>
                <c:ptCount val="66"/>
                <c:pt idx="0">
                  <c:v>303.14999999999998</c:v>
                </c:pt>
                <c:pt idx="1">
                  <c:v>305.14999999999998</c:v>
                </c:pt>
                <c:pt idx="2">
                  <c:v>307.14999999999998</c:v>
                </c:pt>
                <c:pt idx="3">
                  <c:v>309.14999999999998</c:v>
                </c:pt>
                <c:pt idx="4">
                  <c:v>311.14999999999998</c:v>
                </c:pt>
                <c:pt idx="5">
                  <c:v>313.14999999999998</c:v>
                </c:pt>
                <c:pt idx="6">
                  <c:v>315.14999999999998</c:v>
                </c:pt>
                <c:pt idx="7">
                  <c:v>317.14999999999998</c:v>
                </c:pt>
                <c:pt idx="8">
                  <c:v>319.14999999999998</c:v>
                </c:pt>
                <c:pt idx="9">
                  <c:v>321.14999999999998</c:v>
                </c:pt>
                <c:pt idx="10">
                  <c:v>323.14999999999998</c:v>
                </c:pt>
                <c:pt idx="11">
                  <c:v>325.14999999999998</c:v>
                </c:pt>
                <c:pt idx="12">
                  <c:v>327.14999999999998</c:v>
                </c:pt>
                <c:pt idx="13">
                  <c:v>329.15</c:v>
                </c:pt>
                <c:pt idx="14">
                  <c:v>331.15</c:v>
                </c:pt>
                <c:pt idx="15">
                  <c:v>333.15</c:v>
                </c:pt>
                <c:pt idx="16">
                  <c:v>335.15</c:v>
                </c:pt>
                <c:pt idx="17">
                  <c:v>337.15</c:v>
                </c:pt>
                <c:pt idx="18">
                  <c:v>339.15</c:v>
                </c:pt>
                <c:pt idx="19">
                  <c:v>341.15</c:v>
                </c:pt>
                <c:pt idx="20">
                  <c:v>343.15</c:v>
                </c:pt>
                <c:pt idx="21">
                  <c:v>345.15</c:v>
                </c:pt>
                <c:pt idx="22">
                  <c:v>347.15</c:v>
                </c:pt>
                <c:pt idx="23">
                  <c:v>349.15</c:v>
                </c:pt>
                <c:pt idx="24">
                  <c:v>351.15</c:v>
                </c:pt>
                <c:pt idx="25">
                  <c:v>353.15</c:v>
                </c:pt>
                <c:pt idx="26">
                  <c:v>355.15</c:v>
                </c:pt>
                <c:pt idx="27">
                  <c:v>357.15</c:v>
                </c:pt>
                <c:pt idx="28">
                  <c:v>359.15</c:v>
                </c:pt>
                <c:pt idx="29">
                  <c:v>361.15</c:v>
                </c:pt>
                <c:pt idx="30">
                  <c:v>363.15</c:v>
                </c:pt>
                <c:pt idx="31">
                  <c:v>365.15</c:v>
                </c:pt>
                <c:pt idx="32">
                  <c:v>367.15</c:v>
                </c:pt>
                <c:pt idx="33">
                  <c:v>369.15</c:v>
                </c:pt>
                <c:pt idx="34">
                  <c:v>371.15</c:v>
                </c:pt>
                <c:pt idx="35">
                  <c:v>373.15</c:v>
                </c:pt>
                <c:pt idx="36">
                  <c:v>375.15</c:v>
                </c:pt>
                <c:pt idx="37">
                  <c:v>377.15</c:v>
                </c:pt>
                <c:pt idx="38">
                  <c:v>379.15</c:v>
                </c:pt>
                <c:pt idx="39">
                  <c:v>381.15</c:v>
                </c:pt>
                <c:pt idx="40">
                  <c:v>383.15</c:v>
                </c:pt>
                <c:pt idx="41">
                  <c:v>385.15</c:v>
                </c:pt>
                <c:pt idx="42">
                  <c:v>387.15</c:v>
                </c:pt>
                <c:pt idx="43">
                  <c:v>389.15</c:v>
                </c:pt>
                <c:pt idx="44">
                  <c:v>391.15</c:v>
                </c:pt>
                <c:pt idx="45">
                  <c:v>393.15</c:v>
                </c:pt>
                <c:pt idx="46">
                  <c:v>395.15</c:v>
                </c:pt>
                <c:pt idx="47">
                  <c:v>397.15</c:v>
                </c:pt>
                <c:pt idx="48">
                  <c:v>399.15</c:v>
                </c:pt>
                <c:pt idx="49">
                  <c:v>401.15</c:v>
                </c:pt>
                <c:pt idx="50">
                  <c:v>403.15</c:v>
                </c:pt>
                <c:pt idx="51">
                  <c:v>405.15</c:v>
                </c:pt>
                <c:pt idx="52">
                  <c:v>407.15</c:v>
                </c:pt>
                <c:pt idx="53">
                  <c:v>409.15</c:v>
                </c:pt>
                <c:pt idx="54">
                  <c:v>411.15</c:v>
                </c:pt>
                <c:pt idx="55">
                  <c:v>413.15</c:v>
                </c:pt>
                <c:pt idx="56">
                  <c:v>415.15</c:v>
                </c:pt>
                <c:pt idx="57">
                  <c:v>417.15</c:v>
                </c:pt>
                <c:pt idx="58">
                  <c:v>419.15</c:v>
                </c:pt>
                <c:pt idx="59">
                  <c:v>421.15</c:v>
                </c:pt>
                <c:pt idx="60">
                  <c:v>423.15</c:v>
                </c:pt>
                <c:pt idx="61">
                  <c:v>425.15</c:v>
                </c:pt>
                <c:pt idx="62">
                  <c:v>427.15</c:v>
                </c:pt>
                <c:pt idx="63">
                  <c:v>429.15</c:v>
                </c:pt>
                <c:pt idx="64">
                  <c:v>431.15</c:v>
                </c:pt>
                <c:pt idx="65">
                  <c:v>433.15</c:v>
                </c:pt>
              </c:numCache>
            </c:numRef>
          </c:xVal>
          <c:yVal>
            <c:numRef>
              <c:f>'Nonisoth SS stab'!$K$19:$K$84</c:f>
              <c:numCache>
                <c:formatCode>General</c:formatCode>
                <c:ptCount val="66"/>
                <c:pt idx="0">
                  <c:v>-85.950000000001125</c:v>
                </c:pt>
                <c:pt idx="1">
                  <c:v>-40.950000000001125</c:v>
                </c:pt>
                <c:pt idx="2">
                  <c:v>4.0499999999988745</c:v>
                </c:pt>
                <c:pt idx="3">
                  <c:v>49.049999999998875</c:v>
                </c:pt>
                <c:pt idx="4">
                  <c:v>94.049999999998875</c:v>
                </c:pt>
                <c:pt idx="5">
                  <c:v>139.04999999999887</c:v>
                </c:pt>
                <c:pt idx="6">
                  <c:v>184.04999999999887</c:v>
                </c:pt>
                <c:pt idx="7">
                  <c:v>229.04999999999887</c:v>
                </c:pt>
                <c:pt idx="8">
                  <c:v>274.04999999999887</c:v>
                </c:pt>
                <c:pt idx="9">
                  <c:v>319.04999999999887</c:v>
                </c:pt>
                <c:pt idx="10">
                  <c:v>364.04999999999887</c:v>
                </c:pt>
                <c:pt idx="11">
                  <c:v>409.04999999999887</c:v>
                </c:pt>
                <c:pt idx="12">
                  <c:v>454.04999999999887</c:v>
                </c:pt>
                <c:pt idx="13">
                  <c:v>499.04999999999887</c:v>
                </c:pt>
                <c:pt idx="14">
                  <c:v>544.04999999999882</c:v>
                </c:pt>
                <c:pt idx="15">
                  <c:v>589.04999999999882</c:v>
                </c:pt>
                <c:pt idx="16">
                  <c:v>634.04999999999882</c:v>
                </c:pt>
                <c:pt idx="17">
                  <c:v>679.04999999999882</c:v>
                </c:pt>
                <c:pt idx="18">
                  <c:v>724.04999999999882</c:v>
                </c:pt>
                <c:pt idx="19">
                  <c:v>769.04999999999882</c:v>
                </c:pt>
                <c:pt idx="20">
                  <c:v>814.04999999999882</c:v>
                </c:pt>
                <c:pt idx="21">
                  <c:v>859.04999999999882</c:v>
                </c:pt>
                <c:pt idx="22">
                  <c:v>904.04999999999882</c:v>
                </c:pt>
                <c:pt idx="23">
                  <c:v>949.04999999999882</c:v>
                </c:pt>
                <c:pt idx="24">
                  <c:v>994.04999999999882</c:v>
                </c:pt>
                <c:pt idx="25">
                  <c:v>1039.0499999999988</c:v>
                </c:pt>
                <c:pt idx="26">
                  <c:v>1084.0499999999988</c:v>
                </c:pt>
                <c:pt idx="27">
                  <c:v>1129.0499999999988</c:v>
                </c:pt>
                <c:pt idx="28">
                  <c:v>1174.0499999999988</c:v>
                </c:pt>
                <c:pt idx="29">
                  <c:v>1219.0499999999988</c:v>
                </c:pt>
                <c:pt idx="30">
                  <c:v>1264.0499999999988</c:v>
                </c:pt>
                <c:pt idx="31">
                  <c:v>1309.0499999999988</c:v>
                </c:pt>
                <c:pt idx="32">
                  <c:v>1354.0499999999988</c:v>
                </c:pt>
                <c:pt idx="33">
                  <c:v>1399.0499999999988</c:v>
                </c:pt>
                <c:pt idx="34">
                  <c:v>1444.0499999999988</c:v>
                </c:pt>
                <c:pt idx="35">
                  <c:v>1489.0499999999988</c:v>
                </c:pt>
                <c:pt idx="36">
                  <c:v>1534.0499999999988</c:v>
                </c:pt>
                <c:pt idx="37">
                  <c:v>1579.0499999999988</c:v>
                </c:pt>
                <c:pt idx="38">
                  <c:v>1624.0499999999988</c:v>
                </c:pt>
                <c:pt idx="39">
                  <c:v>1669.0499999999988</c:v>
                </c:pt>
                <c:pt idx="40">
                  <c:v>1714.0499999999988</c:v>
                </c:pt>
                <c:pt idx="41">
                  <c:v>1759.0499999999988</c:v>
                </c:pt>
                <c:pt idx="42">
                  <c:v>1804.0499999999988</c:v>
                </c:pt>
                <c:pt idx="43">
                  <c:v>1849.0499999999988</c:v>
                </c:pt>
                <c:pt idx="44">
                  <c:v>1894.0499999999988</c:v>
                </c:pt>
                <c:pt idx="45">
                  <c:v>1939.0499999999988</c:v>
                </c:pt>
                <c:pt idx="46">
                  <c:v>1984.0499999999988</c:v>
                </c:pt>
                <c:pt idx="47">
                  <c:v>2029.0499999999988</c:v>
                </c:pt>
                <c:pt idx="48">
                  <c:v>2074.0499999999988</c:v>
                </c:pt>
                <c:pt idx="49">
                  <c:v>2119.0499999999993</c:v>
                </c:pt>
                <c:pt idx="50">
                  <c:v>2164.0499999999993</c:v>
                </c:pt>
                <c:pt idx="51">
                  <c:v>2209.0499999999993</c:v>
                </c:pt>
                <c:pt idx="52">
                  <c:v>2254.0499999999993</c:v>
                </c:pt>
                <c:pt idx="53">
                  <c:v>2299.0499999999993</c:v>
                </c:pt>
                <c:pt idx="54">
                  <c:v>2344.0499999999993</c:v>
                </c:pt>
                <c:pt idx="55">
                  <c:v>2389.0499999999993</c:v>
                </c:pt>
                <c:pt idx="56">
                  <c:v>2434.0499999999993</c:v>
                </c:pt>
                <c:pt idx="57">
                  <c:v>2479.0499999999993</c:v>
                </c:pt>
                <c:pt idx="58">
                  <c:v>2524.0499999999993</c:v>
                </c:pt>
                <c:pt idx="59">
                  <c:v>2569.0499999999993</c:v>
                </c:pt>
                <c:pt idx="60">
                  <c:v>2614.0499999999993</c:v>
                </c:pt>
                <c:pt idx="61">
                  <c:v>2659.0499999999993</c:v>
                </c:pt>
                <c:pt idx="62">
                  <c:v>2704.0499999999993</c:v>
                </c:pt>
                <c:pt idx="63">
                  <c:v>2749.0499999999993</c:v>
                </c:pt>
                <c:pt idx="64">
                  <c:v>2794.0499999999993</c:v>
                </c:pt>
                <c:pt idx="65">
                  <c:v>2839.0499999999993</c:v>
                </c:pt>
              </c:numCache>
            </c:numRef>
          </c:yVal>
          <c:smooth val="1"/>
        </c:ser>
        <c:ser>
          <c:idx val="6"/>
          <c:order val="5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'Nonisoth SS stab'!$A$19:$A$84</c:f>
              <c:numCache>
                <c:formatCode>General</c:formatCode>
                <c:ptCount val="66"/>
                <c:pt idx="0">
                  <c:v>303.14999999999998</c:v>
                </c:pt>
                <c:pt idx="1">
                  <c:v>305.14999999999998</c:v>
                </c:pt>
                <c:pt idx="2">
                  <c:v>307.14999999999998</c:v>
                </c:pt>
                <c:pt idx="3">
                  <c:v>309.14999999999998</c:v>
                </c:pt>
                <c:pt idx="4">
                  <c:v>311.14999999999998</c:v>
                </c:pt>
                <c:pt idx="5">
                  <c:v>313.14999999999998</c:v>
                </c:pt>
                <c:pt idx="6">
                  <c:v>315.14999999999998</c:v>
                </c:pt>
                <c:pt idx="7">
                  <c:v>317.14999999999998</c:v>
                </c:pt>
                <c:pt idx="8">
                  <c:v>319.14999999999998</c:v>
                </c:pt>
                <c:pt idx="9">
                  <c:v>321.14999999999998</c:v>
                </c:pt>
                <c:pt idx="10">
                  <c:v>323.14999999999998</c:v>
                </c:pt>
                <c:pt idx="11">
                  <c:v>325.14999999999998</c:v>
                </c:pt>
                <c:pt idx="12">
                  <c:v>327.14999999999998</c:v>
                </c:pt>
                <c:pt idx="13">
                  <c:v>329.15</c:v>
                </c:pt>
                <c:pt idx="14">
                  <c:v>331.15</c:v>
                </c:pt>
                <c:pt idx="15">
                  <c:v>333.15</c:v>
                </c:pt>
                <c:pt idx="16">
                  <c:v>335.15</c:v>
                </c:pt>
                <c:pt idx="17">
                  <c:v>337.15</c:v>
                </c:pt>
                <c:pt idx="18">
                  <c:v>339.15</c:v>
                </c:pt>
                <c:pt idx="19">
                  <c:v>341.15</c:v>
                </c:pt>
                <c:pt idx="20">
                  <c:v>343.15</c:v>
                </c:pt>
                <c:pt idx="21">
                  <c:v>345.15</c:v>
                </c:pt>
                <c:pt idx="22">
                  <c:v>347.15</c:v>
                </c:pt>
                <c:pt idx="23">
                  <c:v>349.15</c:v>
                </c:pt>
                <c:pt idx="24">
                  <c:v>351.15</c:v>
                </c:pt>
                <c:pt idx="25">
                  <c:v>353.15</c:v>
                </c:pt>
                <c:pt idx="26">
                  <c:v>355.15</c:v>
                </c:pt>
                <c:pt idx="27">
                  <c:v>357.15</c:v>
                </c:pt>
                <c:pt idx="28">
                  <c:v>359.15</c:v>
                </c:pt>
                <c:pt idx="29">
                  <c:v>361.15</c:v>
                </c:pt>
                <c:pt idx="30">
                  <c:v>363.15</c:v>
                </c:pt>
                <c:pt idx="31">
                  <c:v>365.15</c:v>
                </c:pt>
                <c:pt idx="32">
                  <c:v>367.15</c:v>
                </c:pt>
                <c:pt idx="33">
                  <c:v>369.15</c:v>
                </c:pt>
                <c:pt idx="34">
                  <c:v>371.15</c:v>
                </c:pt>
                <c:pt idx="35">
                  <c:v>373.15</c:v>
                </c:pt>
                <c:pt idx="36">
                  <c:v>375.15</c:v>
                </c:pt>
                <c:pt idx="37">
                  <c:v>377.15</c:v>
                </c:pt>
                <c:pt idx="38">
                  <c:v>379.15</c:v>
                </c:pt>
                <c:pt idx="39">
                  <c:v>381.15</c:v>
                </c:pt>
                <c:pt idx="40">
                  <c:v>383.15</c:v>
                </c:pt>
                <c:pt idx="41">
                  <c:v>385.15</c:v>
                </c:pt>
                <c:pt idx="42">
                  <c:v>387.15</c:v>
                </c:pt>
                <c:pt idx="43">
                  <c:v>389.15</c:v>
                </c:pt>
                <c:pt idx="44">
                  <c:v>391.15</c:v>
                </c:pt>
                <c:pt idx="45">
                  <c:v>393.15</c:v>
                </c:pt>
                <c:pt idx="46">
                  <c:v>395.15</c:v>
                </c:pt>
                <c:pt idx="47">
                  <c:v>397.15</c:v>
                </c:pt>
                <c:pt idx="48">
                  <c:v>399.15</c:v>
                </c:pt>
                <c:pt idx="49">
                  <c:v>401.15</c:v>
                </c:pt>
                <c:pt idx="50">
                  <c:v>403.15</c:v>
                </c:pt>
                <c:pt idx="51">
                  <c:v>405.15</c:v>
                </c:pt>
                <c:pt idx="52">
                  <c:v>407.15</c:v>
                </c:pt>
                <c:pt idx="53">
                  <c:v>409.15</c:v>
                </c:pt>
                <c:pt idx="54">
                  <c:v>411.15</c:v>
                </c:pt>
                <c:pt idx="55">
                  <c:v>413.15</c:v>
                </c:pt>
                <c:pt idx="56">
                  <c:v>415.15</c:v>
                </c:pt>
                <c:pt idx="57">
                  <c:v>417.15</c:v>
                </c:pt>
                <c:pt idx="58">
                  <c:v>419.15</c:v>
                </c:pt>
                <c:pt idx="59">
                  <c:v>421.15</c:v>
                </c:pt>
                <c:pt idx="60">
                  <c:v>423.15</c:v>
                </c:pt>
                <c:pt idx="61">
                  <c:v>425.15</c:v>
                </c:pt>
                <c:pt idx="62">
                  <c:v>427.15</c:v>
                </c:pt>
                <c:pt idx="63">
                  <c:v>429.15</c:v>
                </c:pt>
                <c:pt idx="64">
                  <c:v>431.15</c:v>
                </c:pt>
                <c:pt idx="65">
                  <c:v>433.15</c:v>
                </c:pt>
              </c:numCache>
            </c:numRef>
          </c:xVal>
          <c:yVal>
            <c:numRef>
              <c:f>'Nonisoth SS stab'!$L$19:$L$84</c:f>
              <c:numCache>
                <c:formatCode>General</c:formatCode>
                <c:ptCount val="66"/>
                <c:pt idx="0">
                  <c:v>0</c:v>
                </c:pt>
                <c:pt idx="1">
                  <c:v>45</c:v>
                </c:pt>
                <c:pt idx="2">
                  <c:v>90</c:v>
                </c:pt>
                <c:pt idx="3">
                  <c:v>135</c:v>
                </c:pt>
                <c:pt idx="4">
                  <c:v>180</c:v>
                </c:pt>
                <c:pt idx="5">
                  <c:v>225</c:v>
                </c:pt>
                <c:pt idx="6">
                  <c:v>270</c:v>
                </c:pt>
                <c:pt idx="7">
                  <c:v>315</c:v>
                </c:pt>
                <c:pt idx="8">
                  <c:v>360</c:v>
                </c:pt>
                <c:pt idx="9">
                  <c:v>405</c:v>
                </c:pt>
                <c:pt idx="10">
                  <c:v>450</c:v>
                </c:pt>
                <c:pt idx="11">
                  <c:v>495</c:v>
                </c:pt>
                <c:pt idx="12">
                  <c:v>540</c:v>
                </c:pt>
                <c:pt idx="13">
                  <c:v>585</c:v>
                </c:pt>
                <c:pt idx="14">
                  <c:v>630</c:v>
                </c:pt>
                <c:pt idx="15">
                  <c:v>675</c:v>
                </c:pt>
                <c:pt idx="16">
                  <c:v>720</c:v>
                </c:pt>
                <c:pt idx="17">
                  <c:v>765</c:v>
                </c:pt>
                <c:pt idx="18">
                  <c:v>810</c:v>
                </c:pt>
                <c:pt idx="19">
                  <c:v>855</c:v>
                </c:pt>
                <c:pt idx="20">
                  <c:v>900</c:v>
                </c:pt>
                <c:pt idx="21">
                  <c:v>945</c:v>
                </c:pt>
                <c:pt idx="22">
                  <c:v>990</c:v>
                </c:pt>
                <c:pt idx="23">
                  <c:v>1035</c:v>
                </c:pt>
                <c:pt idx="24">
                  <c:v>1080</c:v>
                </c:pt>
                <c:pt idx="25">
                  <c:v>1125</c:v>
                </c:pt>
                <c:pt idx="26">
                  <c:v>1170</c:v>
                </c:pt>
                <c:pt idx="27">
                  <c:v>1215</c:v>
                </c:pt>
                <c:pt idx="28">
                  <c:v>1260</c:v>
                </c:pt>
                <c:pt idx="29">
                  <c:v>1305</c:v>
                </c:pt>
                <c:pt idx="30">
                  <c:v>1350</c:v>
                </c:pt>
                <c:pt idx="31">
                  <c:v>1395</c:v>
                </c:pt>
                <c:pt idx="32">
                  <c:v>1440</c:v>
                </c:pt>
                <c:pt idx="33">
                  <c:v>1485</c:v>
                </c:pt>
                <c:pt idx="34">
                  <c:v>1530</c:v>
                </c:pt>
                <c:pt idx="35">
                  <c:v>1575</c:v>
                </c:pt>
                <c:pt idx="36">
                  <c:v>1620</c:v>
                </c:pt>
                <c:pt idx="37">
                  <c:v>1665</c:v>
                </c:pt>
                <c:pt idx="38">
                  <c:v>1710</c:v>
                </c:pt>
                <c:pt idx="39">
                  <c:v>1755</c:v>
                </c:pt>
                <c:pt idx="40">
                  <c:v>1800</c:v>
                </c:pt>
                <c:pt idx="41">
                  <c:v>1845</c:v>
                </c:pt>
                <c:pt idx="42">
                  <c:v>1890</c:v>
                </c:pt>
                <c:pt idx="43">
                  <c:v>1935</c:v>
                </c:pt>
                <c:pt idx="44">
                  <c:v>1980</c:v>
                </c:pt>
                <c:pt idx="45">
                  <c:v>2025</c:v>
                </c:pt>
                <c:pt idx="46">
                  <c:v>2070</c:v>
                </c:pt>
                <c:pt idx="47">
                  <c:v>2115</c:v>
                </c:pt>
                <c:pt idx="48">
                  <c:v>2160</c:v>
                </c:pt>
                <c:pt idx="49">
                  <c:v>2205</c:v>
                </c:pt>
                <c:pt idx="50">
                  <c:v>2250</c:v>
                </c:pt>
                <c:pt idx="51">
                  <c:v>2295</c:v>
                </c:pt>
                <c:pt idx="52">
                  <c:v>2340</c:v>
                </c:pt>
                <c:pt idx="53">
                  <c:v>2385</c:v>
                </c:pt>
                <c:pt idx="54">
                  <c:v>2430</c:v>
                </c:pt>
                <c:pt idx="55">
                  <c:v>2475</c:v>
                </c:pt>
                <c:pt idx="56">
                  <c:v>2520</c:v>
                </c:pt>
                <c:pt idx="57">
                  <c:v>2565</c:v>
                </c:pt>
                <c:pt idx="58">
                  <c:v>2610</c:v>
                </c:pt>
                <c:pt idx="59">
                  <c:v>2655</c:v>
                </c:pt>
                <c:pt idx="60">
                  <c:v>2700</c:v>
                </c:pt>
                <c:pt idx="61">
                  <c:v>2745</c:v>
                </c:pt>
                <c:pt idx="62">
                  <c:v>2790</c:v>
                </c:pt>
                <c:pt idx="63">
                  <c:v>2835</c:v>
                </c:pt>
                <c:pt idx="64">
                  <c:v>2880</c:v>
                </c:pt>
                <c:pt idx="65">
                  <c:v>2925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027072"/>
        <c:axId val="151029248"/>
      </c:scatterChart>
      <c:valAx>
        <c:axId val="151027072"/>
        <c:scaling>
          <c:orientation val="minMax"/>
          <c:max val="423.15000000000009"/>
          <c:min val="303.15000000000009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i="1"/>
                  <a:t>T</a:t>
                </a:r>
                <a:r>
                  <a:rPr lang="en-US" sz="2000"/>
                  <a:t> (K)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1029248"/>
        <c:crosses val="autoZero"/>
        <c:crossBetween val="midCat"/>
      </c:valAx>
      <c:valAx>
        <c:axId val="151029248"/>
        <c:scaling>
          <c:orientation val="minMax"/>
          <c:max val="20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Heat flow (MJ h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/>
                  <a:t>1</a:t>
                </a:r>
                <a:r>
                  <a:rPr lang="en-US" sz="2000"/>
                  <a:t>)</a:t>
                </a:r>
              </a:p>
            </c:rich>
          </c:tx>
          <c:layout>
            <c:manualLayout>
              <c:xMode val="edge"/>
              <c:yMode val="edge"/>
              <c:x val="2.1990740339917977E-2"/>
              <c:y val="0.2786976855165831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1027072"/>
        <c:crosses val="autoZero"/>
        <c:crossBetween val="midCat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'Nonisoth SS stab'!$A$19:$A$84</c:f>
              <c:numCache>
                <c:formatCode>General</c:formatCode>
                <c:ptCount val="66"/>
                <c:pt idx="0">
                  <c:v>303.14999999999998</c:v>
                </c:pt>
                <c:pt idx="1">
                  <c:v>305.14999999999998</c:v>
                </c:pt>
                <c:pt idx="2">
                  <c:v>307.14999999999998</c:v>
                </c:pt>
                <c:pt idx="3">
                  <c:v>309.14999999999998</c:v>
                </c:pt>
                <c:pt idx="4">
                  <c:v>311.14999999999998</c:v>
                </c:pt>
                <c:pt idx="5">
                  <c:v>313.14999999999998</c:v>
                </c:pt>
                <c:pt idx="6">
                  <c:v>315.14999999999998</c:v>
                </c:pt>
                <c:pt idx="7">
                  <c:v>317.14999999999998</c:v>
                </c:pt>
                <c:pt idx="8">
                  <c:v>319.14999999999998</c:v>
                </c:pt>
                <c:pt idx="9">
                  <c:v>321.14999999999998</c:v>
                </c:pt>
                <c:pt idx="10">
                  <c:v>323.14999999999998</c:v>
                </c:pt>
                <c:pt idx="11">
                  <c:v>325.14999999999998</c:v>
                </c:pt>
                <c:pt idx="12">
                  <c:v>327.14999999999998</c:v>
                </c:pt>
                <c:pt idx="13">
                  <c:v>329.15</c:v>
                </c:pt>
                <c:pt idx="14">
                  <c:v>331.15</c:v>
                </c:pt>
                <c:pt idx="15">
                  <c:v>333.15</c:v>
                </c:pt>
                <c:pt idx="16">
                  <c:v>335.15</c:v>
                </c:pt>
                <c:pt idx="17">
                  <c:v>337.15</c:v>
                </c:pt>
                <c:pt idx="18">
                  <c:v>339.15</c:v>
                </c:pt>
                <c:pt idx="19">
                  <c:v>341.15</c:v>
                </c:pt>
                <c:pt idx="20">
                  <c:v>343.15</c:v>
                </c:pt>
                <c:pt idx="21">
                  <c:v>345.15</c:v>
                </c:pt>
                <c:pt idx="22">
                  <c:v>347.15</c:v>
                </c:pt>
                <c:pt idx="23">
                  <c:v>349.15</c:v>
                </c:pt>
                <c:pt idx="24">
                  <c:v>351.15</c:v>
                </c:pt>
                <c:pt idx="25">
                  <c:v>353.15</c:v>
                </c:pt>
                <c:pt idx="26">
                  <c:v>355.15</c:v>
                </c:pt>
                <c:pt idx="27">
                  <c:v>357.15</c:v>
                </c:pt>
                <c:pt idx="28">
                  <c:v>359.15</c:v>
                </c:pt>
                <c:pt idx="29">
                  <c:v>361.15</c:v>
                </c:pt>
                <c:pt idx="30">
                  <c:v>363.15</c:v>
                </c:pt>
                <c:pt idx="31">
                  <c:v>365.15</c:v>
                </c:pt>
                <c:pt idx="32">
                  <c:v>367.15</c:v>
                </c:pt>
                <c:pt idx="33">
                  <c:v>369.15</c:v>
                </c:pt>
                <c:pt idx="34">
                  <c:v>371.15</c:v>
                </c:pt>
                <c:pt idx="35">
                  <c:v>373.15</c:v>
                </c:pt>
                <c:pt idx="36">
                  <c:v>375.15</c:v>
                </c:pt>
                <c:pt idx="37">
                  <c:v>377.15</c:v>
                </c:pt>
                <c:pt idx="38">
                  <c:v>379.15</c:v>
                </c:pt>
                <c:pt idx="39">
                  <c:v>381.15</c:v>
                </c:pt>
                <c:pt idx="40">
                  <c:v>383.15</c:v>
                </c:pt>
                <c:pt idx="41">
                  <c:v>385.15</c:v>
                </c:pt>
                <c:pt idx="42">
                  <c:v>387.15</c:v>
                </c:pt>
                <c:pt idx="43">
                  <c:v>389.15</c:v>
                </c:pt>
                <c:pt idx="44">
                  <c:v>391.15</c:v>
                </c:pt>
                <c:pt idx="45">
                  <c:v>393.15</c:v>
                </c:pt>
                <c:pt idx="46">
                  <c:v>395.15</c:v>
                </c:pt>
                <c:pt idx="47">
                  <c:v>397.15</c:v>
                </c:pt>
                <c:pt idx="48">
                  <c:v>399.15</c:v>
                </c:pt>
                <c:pt idx="49">
                  <c:v>401.15</c:v>
                </c:pt>
                <c:pt idx="50">
                  <c:v>403.15</c:v>
                </c:pt>
                <c:pt idx="51">
                  <c:v>405.15</c:v>
                </c:pt>
                <c:pt idx="52">
                  <c:v>407.15</c:v>
                </c:pt>
                <c:pt idx="53">
                  <c:v>409.15</c:v>
                </c:pt>
                <c:pt idx="54">
                  <c:v>411.15</c:v>
                </c:pt>
                <c:pt idx="55">
                  <c:v>413.15</c:v>
                </c:pt>
                <c:pt idx="56">
                  <c:v>415.15</c:v>
                </c:pt>
                <c:pt idx="57">
                  <c:v>417.15</c:v>
                </c:pt>
                <c:pt idx="58">
                  <c:v>419.15</c:v>
                </c:pt>
                <c:pt idx="59">
                  <c:v>421.15</c:v>
                </c:pt>
                <c:pt idx="60">
                  <c:v>423.15</c:v>
                </c:pt>
                <c:pt idx="61">
                  <c:v>425.15</c:v>
                </c:pt>
                <c:pt idx="62">
                  <c:v>427.15</c:v>
                </c:pt>
                <c:pt idx="63">
                  <c:v>429.15</c:v>
                </c:pt>
                <c:pt idx="64">
                  <c:v>431.15</c:v>
                </c:pt>
                <c:pt idx="65">
                  <c:v>433.15</c:v>
                </c:pt>
              </c:numCache>
            </c:numRef>
          </c:xVal>
          <c:yVal>
            <c:numRef>
              <c:f>'Nonisoth SS stab'!$F$19:$F$84</c:f>
              <c:numCache>
                <c:formatCode>General</c:formatCode>
                <c:ptCount val="66"/>
                <c:pt idx="0">
                  <c:v>6.3276621539671396</c:v>
                </c:pt>
                <c:pt idx="1">
                  <c:v>8.1961078640802043</c:v>
                </c:pt>
                <c:pt idx="2">
                  <c:v>10.576590311222844</c:v>
                </c:pt>
                <c:pt idx="3">
                  <c:v>13.597106434804118</c:v>
                </c:pt>
                <c:pt idx="4">
                  <c:v>17.413643327762433</c:v>
                </c:pt>
                <c:pt idx="5">
                  <c:v>22.214850671804239</c:v>
                </c:pt>
                <c:pt idx="6">
                  <c:v>28.226885394917645</c:v>
                </c:pt>
                <c:pt idx="7">
                  <c:v>35.718113996276202</c:v>
                </c:pt>
                <c:pt idx="8">
                  <c:v>45.00318482930652</c:v>
                </c:pt>
                <c:pt idx="9">
                  <c:v>56.445766167078659</c:v>
                </c:pt>
                <c:pt idx="10">
                  <c:v>70.458997544911028</c:v>
                </c:pt>
                <c:pt idx="11">
                  <c:v>87.502452353155036</c:v>
                </c:pt>
                <c:pt idx="12">
                  <c:v>108.0742171495757</c:v>
                </c:pt>
                <c:pt idx="13">
                  <c:v>132.69664873238582</c:v>
                </c:pt>
                <c:pt idx="14">
                  <c:v>161.89459317316164</c:v>
                </c:pt>
                <c:pt idx="15">
                  <c:v>196.16546704833695</c:v>
                </c:pt>
                <c:pt idx="16">
                  <c:v>235.94169355724617</c:v>
                </c:pt>
                <c:pt idx="17">
                  <c:v>281.54752779873104</c:v>
                </c:pt>
                <c:pt idx="18">
                  <c:v>333.15409016664006</c:v>
                </c:pt>
                <c:pt idx="19">
                  <c:v>390.73804637771235</c:v>
                </c:pt>
                <c:pt idx="20">
                  <c:v>454.05028551868406</c:v>
                </c:pt>
                <c:pt idx="21">
                  <c:v>522.60065573762336</c:v>
                </c:pt>
                <c:pt idx="22">
                  <c:v>595.66309870751286</c:v>
                </c:pt>
                <c:pt idx="23">
                  <c:v>672.30260248893467</c:v>
                </c:pt>
                <c:pt idx="24">
                  <c:v>751.42192663367689</c:v>
                </c:pt>
                <c:pt idx="25">
                  <c:v>831.8229168684054</c:v>
                </c:pt>
                <c:pt idx="26">
                  <c:v>912.27517961236265</c:v>
                </c:pt>
                <c:pt idx="27">
                  <c:v>991.58431063314845</c:v>
                </c:pt>
                <c:pt idx="28">
                  <c:v>1068.6526943494118</c:v>
                </c:pt>
                <c:pt idx="29">
                  <c:v>1142.5276989216463</c:v>
                </c:pt>
                <c:pt idx="30">
                  <c:v>1212.4343467202104</c:v>
                </c:pt>
                <c:pt idx="31">
                  <c:v>1277.7917569350047</c:v>
                </c:pt>
                <c:pt idx="32">
                  <c:v>1338.2145087505421</c:v>
                </c:pt>
                <c:pt idx="33">
                  <c:v>1393.5013960660463</c:v>
                </c:pt>
                <c:pt idx="34">
                  <c:v>1443.6148013366844</c:v>
                </c:pt>
                <c:pt idx="35">
                  <c:v>1488.6541511601206</c:v>
                </c:pt>
                <c:pt idx="36">
                  <c:v>1528.8267223219989</c:v>
                </c:pt>
                <c:pt idx="37">
                  <c:v>1564.4185643197236</c:v>
                </c:pt>
                <c:pt idx="38">
                  <c:v>1595.7676245543321</c:v>
                </c:pt>
                <c:pt idx="39">
                  <c:v>1623.2404315928395</c:v>
                </c:pt>
                <c:pt idx="40">
                  <c:v>1647.213014122128</c:v>
                </c:pt>
                <c:pt idx="41">
                  <c:v>1668.0561782906157</c:v>
                </c:pt>
                <c:pt idx="42">
                  <c:v>1686.1248663454815</c:v>
                </c:pt>
                <c:pt idx="43">
                  <c:v>1701.7510745253787</c:v>
                </c:pt>
                <c:pt idx="44">
                  <c:v>1715.239695504679</c:v>
                </c:pt>
                <c:pt idx="45">
                  <c:v>1726.8666369932052</c:v>
                </c:pt>
                <c:pt idx="46">
                  <c:v>1736.878618805149</c:v>
                </c:pt>
                <c:pt idx="47">
                  <c:v>1745.4941360388943</c:v>
                </c:pt>
                <c:pt idx="48">
                  <c:v>1752.9051736189626</c:v>
                </c:pt>
                <c:pt idx="49">
                  <c:v>1759.27935263724</c:v>
                </c:pt>
                <c:pt idx="50">
                  <c:v>1764.7622734153667</c:v>
                </c:pt>
                <c:pt idx="51">
                  <c:v>1769.479890437759</c:v>
                </c:pt>
                <c:pt idx="52">
                  <c:v>1773.5408097906341</c:v>
                </c:pt>
                <c:pt idx="53">
                  <c:v>1777.0384417438181</c:v>
                </c:pt>
                <c:pt idx="54">
                  <c:v>1780.0529716840263</c:v>
                </c:pt>
                <c:pt idx="55">
                  <c:v>1782.653134003383</c:v>
                </c:pt>
                <c:pt idx="56">
                  <c:v>1784.8977878790683</c:v>
                </c:pt>
                <c:pt idx="57">
                  <c:v>1786.8373029668278</c:v>
                </c:pt>
                <c:pt idx="58">
                  <c:v>1788.5147683471996</c:v>
                </c:pt>
                <c:pt idx="59">
                  <c:v>1789.9670407555827</c:v>
                </c:pt>
                <c:pt idx="60">
                  <c:v>1791.2256490571135</c:v>
                </c:pt>
                <c:pt idx="61">
                  <c:v>1792.3175717237502</c:v>
                </c:pt>
                <c:pt idx="62">
                  <c:v>1793.2659031808359</c:v>
                </c:pt>
                <c:pt idx="63">
                  <c:v>1794.0904236227993</c:v>
                </c:pt>
                <c:pt idx="64">
                  <c:v>1794.8080854601362</c:v>
                </c:pt>
                <c:pt idx="65">
                  <c:v>1795.4334280871567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'Nonisoth SS stab'!$A$19:$A$84</c:f>
              <c:numCache>
                <c:formatCode>General</c:formatCode>
                <c:ptCount val="66"/>
                <c:pt idx="0">
                  <c:v>303.14999999999998</c:v>
                </c:pt>
                <c:pt idx="1">
                  <c:v>305.14999999999998</c:v>
                </c:pt>
                <c:pt idx="2">
                  <c:v>307.14999999999998</c:v>
                </c:pt>
                <c:pt idx="3">
                  <c:v>309.14999999999998</c:v>
                </c:pt>
                <c:pt idx="4">
                  <c:v>311.14999999999998</c:v>
                </c:pt>
                <c:pt idx="5">
                  <c:v>313.14999999999998</c:v>
                </c:pt>
                <c:pt idx="6">
                  <c:v>315.14999999999998</c:v>
                </c:pt>
                <c:pt idx="7">
                  <c:v>317.14999999999998</c:v>
                </c:pt>
                <c:pt idx="8">
                  <c:v>319.14999999999998</c:v>
                </c:pt>
                <c:pt idx="9">
                  <c:v>321.14999999999998</c:v>
                </c:pt>
                <c:pt idx="10">
                  <c:v>323.14999999999998</c:v>
                </c:pt>
                <c:pt idx="11">
                  <c:v>325.14999999999998</c:v>
                </c:pt>
                <c:pt idx="12">
                  <c:v>327.14999999999998</c:v>
                </c:pt>
                <c:pt idx="13">
                  <c:v>329.15</c:v>
                </c:pt>
                <c:pt idx="14">
                  <c:v>331.15</c:v>
                </c:pt>
                <c:pt idx="15">
                  <c:v>333.15</c:v>
                </c:pt>
                <c:pt idx="16">
                  <c:v>335.15</c:v>
                </c:pt>
                <c:pt idx="17">
                  <c:v>337.15</c:v>
                </c:pt>
                <c:pt idx="18">
                  <c:v>339.15</c:v>
                </c:pt>
                <c:pt idx="19">
                  <c:v>341.15</c:v>
                </c:pt>
                <c:pt idx="20">
                  <c:v>343.15</c:v>
                </c:pt>
                <c:pt idx="21">
                  <c:v>345.15</c:v>
                </c:pt>
                <c:pt idx="22">
                  <c:v>347.15</c:v>
                </c:pt>
                <c:pt idx="23">
                  <c:v>349.15</c:v>
                </c:pt>
                <c:pt idx="24">
                  <c:v>351.15</c:v>
                </c:pt>
                <c:pt idx="25">
                  <c:v>353.15</c:v>
                </c:pt>
                <c:pt idx="26">
                  <c:v>355.15</c:v>
                </c:pt>
                <c:pt idx="27">
                  <c:v>357.15</c:v>
                </c:pt>
                <c:pt idx="28">
                  <c:v>359.15</c:v>
                </c:pt>
                <c:pt idx="29">
                  <c:v>361.15</c:v>
                </c:pt>
                <c:pt idx="30">
                  <c:v>363.15</c:v>
                </c:pt>
                <c:pt idx="31">
                  <c:v>365.15</c:v>
                </c:pt>
                <c:pt idx="32">
                  <c:v>367.15</c:v>
                </c:pt>
                <c:pt idx="33">
                  <c:v>369.15</c:v>
                </c:pt>
                <c:pt idx="34">
                  <c:v>371.15</c:v>
                </c:pt>
                <c:pt idx="35">
                  <c:v>373.15</c:v>
                </c:pt>
                <c:pt idx="36">
                  <c:v>375.15</c:v>
                </c:pt>
                <c:pt idx="37">
                  <c:v>377.15</c:v>
                </c:pt>
                <c:pt idx="38">
                  <c:v>379.15</c:v>
                </c:pt>
                <c:pt idx="39">
                  <c:v>381.15</c:v>
                </c:pt>
                <c:pt idx="40">
                  <c:v>383.15</c:v>
                </c:pt>
                <c:pt idx="41">
                  <c:v>385.15</c:v>
                </c:pt>
                <c:pt idx="42">
                  <c:v>387.15</c:v>
                </c:pt>
                <c:pt idx="43">
                  <c:v>389.15</c:v>
                </c:pt>
                <c:pt idx="44">
                  <c:v>391.15</c:v>
                </c:pt>
                <c:pt idx="45">
                  <c:v>393.15</c:v>
                </c:pt>
                <c:pt idx="46">
                  <c:v>395.15</c:v>
                </c:pt>
                <c:pt idx="47">
                  <c:v>397.15</c:v>
                </c:pt>
                <c:pt idx="48">
                  <c:v>399.15</c:v>
                </c:pt>
                <c:pt idx="49">
                  <c:v>401.15</c:v>
                </c:pt>
                <c:pt idx="50">
                  <c:v>403.15</c:v>
                </c:pt>
                <c:pt idx="51">
                  <c:v>405.15</c:v>
                </c:pt>
                <c:pt idx="52">
                  <c:v>407.15</c:v>
                </c:pt>
                <c:pt idx="53">
                  <c:v>409.15</c:v>
                </c:pt>
                <c:pt idx="54">
                  <c:v>411.15</c:v>
                </c:pt>
                <c:pt idx="55">
                  <c:v>413.15</c:v>
                </c:pt>
                <c:pt idx="56">
                  <c:v>415.15</c:v>
                </c:pt>
                <c:pt idx="57">
                  <c:v>417.15</c:v>
                </c:pt>
                <c:pt idx="58">
                  <c:v>419.15</c:v>
                </c:pt>
                <c:pt idx="59">
                  <c:v>421.15</c:v>
                </c:pt>
                <c:pt idx="60">
                  <c:v>423.15</c:v>
                </c:pt>
                <c:pt idx="61">
                  <c:v>425.15</c:v>
                </c:pt>
                <c:pt idx="62">
                  <c:v>427.15</c:v>
                </c:pt>
                <c:pt idx="63">
                  <c:v>429.15</c:v>
                </c:pt>
                <c:pt idx="64">
                  <c:v>431.15</c:v>
                </c:pt>
                <c:pt idx="65">
                  <c:v>433.15</c:v>
                </c:pt>
              </c:numCache>
            </c:numRef>
          </c:xVal>
          <c:yVal>
            <c:numRef>
              <c:f>'Nonisoth SS stab'!$G$19:$G$84</c:f>
              <c:numCache>
                <c:formatCode>General</c:formatCode>
                <c:ptCount val="66"/>
                <c:pt idx="0">
                  <c:v>-270</c:v>
                </c:pt>
                <c:pt idx="1">
                  <c:v>-225</c:v>
                </c:pt>
                <c:pt idx="2">
                  <c:v>-180</c:v>
                </c:pt>
                <c:pt idx="3">
                  <c:v>-135</c:v>
                </c:pt>
                <c:pt idx="4">
                  <c:v>-90</c:v>
                </c:pt>
                <c:pt idx="5">
                  <c:v>-45</c:v>
                </c:pt>
                <c:pt idx="6">
                  <c:v>0</c:v>
                </c:pt>
                <c:pt idx="7">
                  <c:v>45</c:v>
                </c:pt>
                <c:pt idx="8">
                  <c:v>90</c:v>
                </c:pt>
                <c:pt idx="9">
                  <c:v>135</c:v>
                </c:pt>
                <c:pt idx="10">
                  <c:v>180</c:v>
                </c:pt>
                <c:pt idx="11">
                  <c:v>225</c:v>
                </c:pt>
                <c:pt idx="12">
                  <c:v>270</c:v>
                </c:pt>
                <c:pt idx="13">
                  <c:v>315</c:v>
                </c:pt>
                <c:pt idx="14">
                  <c:v>360</c:v>
                </c:pt>
                <c:pt idx="15">
                  <c:v>405</c:v>
                </c:pt>
                <c:pt idx="16">
                  <c:v>450</c:v>
                </c:pt>
                <c:pt idx="17">
                  <c:v>495</c:v>
                </c:pt>
                <c:pt idx="18">
                  <c:v>540</c:v>
                </c:pt>
                <c:pt idx="19">
                  <c:v>585</c:v>
                </c:pt>
                <c:pt idx="20">
                  <c:v>630</c:v>
                </c:pt>
                <c:pt idx="21">
                  <c:v>675</c:v>
                </c:pt>
                <c:pt idx="22">
                  <c:v>720</c:v>
                </c:pt>
                <c:pt idx="23">
                  <c:v>765</c:v>
                </c:pt>
                <c:pt idx="24">
                  <c:v>810</c:v>
                </c:pt>
                <c:pt idx="25">
                  <c:v>855</c:v>
                </c:pt>
                <c:pt idx="26">
                  <c:v>900</c:v>
                </c:pt>
                <c:pt idx="27">
                  <c:v>945</c:v>
                </c:pt>
                <c:pt idx="28">
                  <c:v>990</c:v>
                </c:pt>
                <c:pt idx="29">
                  <c:v>1035</c:v>
                </c:pt>
                <c:pt idx="30">
                  <c:v>1080</c:v>
                </c:pt>
                <c:pt idx="31">
                  <c:v>1125</c:v>
                </c:pt>
                <c:pt idx="32">
                  <c:v>1170</c:v>
                </c:pt>
                <c:pt idx="33">
                  <c:v>1215</c:v>
                </c:pt>
                <c:pt idx="34">
                  <c:v>1260</c:v>
                </c:pt>
                <c:pt idx="35">
                  <c:v>1305</c:v>
                </c:pt>
                <c:pt idx="36">
                  <c:v>1350</c:v>
                </c:pt>
                <c:pt idx="37">
                  <c:v>1395</c:v>
                </c:pt>
                <c:pt idx="38">
                  <c:v>1440</c:v>
                </c:pt>
                <c:pt idx="39">
                  <c:v>1485</c:v>
                </c:pt>
                <c:pt idx="40">
                  <c:v>1530</c:v>
                </c:pt>
                <c:pt idx="41">
                  <c:v>1575</c:v>
                </c:pt>
                <c:pt idx="42">
                  <c:v>1620</c:v>
                </c:pt>
                <c:pt idx="43">
                  <c:v>1665</c:v>
                </c:pt>
                <c:pt idx="44">
                  <c:v>1710</c:v>
                </c:pt>
                <c:pt idx="45">
                  <c:v>1755</c:v>
                </c:pt>
                <c:pt idx="46">
                  <c:v>1800</c:v>
                </c:pt>
                <c:pt idx="47">
                  <c:v>1845</c:v>
                </c:pt>
                <c:pt idx="48">
                  <c:v>1890</c:v>
                </c:pt>
                <c:pt idx="49">
                  <c:v>1935</c:v>
                </c:pt>
                <c:pt idx="50">
                  <c:v>1980</c:v>
                </c:pt>
                <c:pt idx="51">
                  <c:v>2025</c:v>
                </c:pt>
                <c:pt idx="52">
                  <c:v>2070</c:v>
                </c:pt>
                <c:pt idx="53">
                  <c:v>2115</c:v>
                </c:pt>
                <c:pt idx="54">
                  <c:v>2160</c:v>
                </c:pt>
                <c:pt idx="55">
                  <c:v>2205</c:v>
                </c:pt>
                <c:pt idx="56">
                  <c:v>2250</c:v>
                </c:pt>
                <c:pt idx="57">
                  <c:v>2295</c:v>
                </c:pt>
                <c:pt idx="58">
                  <c:v>2340</c:v>
                </c:pt>
                <c:pt idx="59">
                  <c:v>2385</c:v>
                </c:pt>
                <c:pt idx="60">
                  <c:v>2430</c:v>
                </c:pt>
                <c:pt idx="61">
                  <c:v>2475</c:v>
                </c:pt>
                <c:pt idx="62">
                  <c:v>2520</c:v>
                </c:pt>
                <c:pt idx="63">
                  <c:v>2565</c:v>
                </c:pt>
                <c:pt idx="64">
                  <c:v>2610</c:v>
                </c:pt>
                <c:pt idx="65">
                  <c:v>2655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16032"/>
        <c:axId val="151191552"/>
      </c:scatterChart>
      <c:valAx>
        <c:axId val="151116032"/>
        <c:scaling>
          <c:orientation val="minMax"/>
          <c:max val="423.15000000000009"/>
          <c:min val="303.15000000000009"/>
        </c:scaling>
        <c:delete val="0"/>
        <c:axPos val="b"/>
        <c:numFmt formatCode="General" sourceLinked="1"/>
        <c:majorTickMark val="out"/>
        <c:minorTickMark val="none"/>
        <c:tickLblPos val="nextTo"/>
        <c:crossAx val="151191552"/>
        <c:crosses val="autoZero"/>
        <c:crossBetween val="midCat"/>
      </c:valAx>
      <c:valAx>
        <c:axId val="151191552"/>
        <c:scaling>
          <c:orientation val="minMax"/>
          <c:max val="2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1511160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'Nonisoth SS stab'!$A$19:$A$84</c:f>
              <c:numCache>
                <c:formatCode>General</c:formatCode>
                <c:ptCount val="66"/>
                <c:pt idx="0">
                  <c:v>303.14999999999998</c:v>
                </c:pt>
                <c:pt idx="1">
                  <c:v>305.14999999999998</c:v>
                </c:pt>
                <c:pt idx="2">
                  <c:v>307.14999999999998</c:v>
                </c:pt>
                <c:pt idx="3">
                  <c:v>309.14999999999998</c:v>
                </c:pt>
                <c:pt idx="4">
                  <c:v>311.14999999999998</c:v>
                </c:pt>
                <c:pt idx="5">
                  <c:v>313.14999999999998</c:v>
                </c:pt>
                <c:pt idx="6">
                  <c:v>315.14999999999998</c:v>
                </c:pt>
                <c:pt idx="7">
                  <c:v>317.14999999999998</c:v>
                </c:pt>
                <c:pt idx="8">
                  <c:v>319.14999999999998</c:v>
                </c:pt>
                <c:pt idx="9">
                  <c:v>321.14999999999998</c:v>
                </c:pt>
                <c:pt idx="10">
                  <c:v>323.14999999999998</c:v>
                </c:pt>
                <c:pt idx="11">
                  <c:v>325.14999999999998</c:v>
                </c:pt>
                <c:pt idx="12">
                  <c:v>327.14999999999998</c:v>
                </c:pt>
                <c:pt idx="13">
                  <c:v>329.15</c:v>
                </c:pt>
                <c:pt idx="14">
                  <c:v>331.15</c:v>
                </c:pt>
                <c:pt idx="15">
                  <c:v>333.15</c:v>
                </c:pt>
                <c:pt idx="16">
                  <c:v>335.15</c:v>
                </c:pt>
                <c:pt idx="17">
                  <c:v>337.15</c:v>
                </c:pt>
                <c:pt idx="18">
                  <c:v>339.15</c:v>
                </c:pt>
                <c:pt idx="19">
                  <c:v>341.15</c:v>
                </c:pt>
                <c:pt idx="20">
                  <c:v>343.15</c:v>
                </c:pt>
                <c:pt idx="21">
                  <c:v>345.15</c:v>
                </c:pt>
                <c:pt idx="22">
                  <c:v>347.15</c:v>
                </c:pt>
                <c:pt idx="23">
                  <c:v>349.15</c:v>
                </c:pt>
                <c:pt idx="24">
                  <c:v>351.15</c:v>
                </c:pt>
                <c:pt idx="25">
                  <c:v>353.15</c:v>
                </c:pt>
                <c:pt idx="26">
                  <c:v>355.15</c:v>
                </c:pt>
                <c:pt idx="27">
                  <c:v>357.15</c:v>
                </c:pt>
                <c:pt idx="28">
                  <c:v>359.15</c:v>
                </c:pt>
                <c:pt idx="29">
                  <c:v>361.15</c:v>
                </c:pt>
                <c:pt idx="30">
                  <c:v>363.15</c:v>
                </c:pt>
                <c:pt idx="31">
                  <c:v>365.15</c:v>
                </c:pt>
                <c:pt idx="32">
                  <c:v>367.15</c:v>
                </c:pt>
                <c:pt idx="33">
                  <c:v>369.15</c:v>
                </c:pt>
                <c:pt idx="34">
                  <c:v>371.15</c:v>
                </c:pt>
                <c:pt idx="35">
                  <c:v>373.15</c:v>
                </c:pt>
                <c:pt idx="36">
                  <c:v>375.15</c:v>
                </c:pt>
                <c:pt idx="37">
                  <c:v>377.15</c:v>
                </c:pt>
                <c:pt idx="38">
                  <c:v>379.15</c:v>
                </c:pt>
                <c:pt idx="39">
                  <c:v>381.15</c:v>
                </c:pt>
                <c:pt idx="40">
                  <c:v>383.15</c:v>
                </c:pt>
                <c:pt idx="41">
                  <c:v>385.15</c:v>
                </c:pt>
                <c:pt idx="42">
                  <c:v>387.15</c:v>
                </c:pt>
                <c:pt idx="43">
                  <c:v>389.15</c:v>
                </c:pt>
                <c:pt idx="44">
                  <c:v>391.15</c:v>
                </c:pt>
                <c:pt idx="45">
                  <c:v>393.15</c:v>
                </c:pt>
                <c:pt idx="46">
                  <c:v>395.15</c:v>
                </c:pt>
                <c:pt idx="47">
                  <c:v>397.15</c:v>
                </c:pt>
                <c:pt idx="48">
                  <c:v>399.15</c:v>
                </c:pt>
                <c:pt idx="49">
                  <c:v>401.15</c:v>
                </c:pt>
                <c:pt idx="50">
                  <c:v>403.15</c:v>
                </c:pt>
                <c:pt idx="51">
                  <c:v>405.15</c:v>
                </c:pt>
                <c:pt idx="52">
                  <c:v>407.15</c:v>
                </c:pt>
                <c:pt idx="53">
                  <c:v>409.15</c:v>
                </c:pt>
                <c:pt idx="54">
                  <c:v>411.15</c:v>
                </c:pt>
                <c:pt idx="55">
                  <c:v>413.15</c:v>
                </c:pt>
                <c:pt idx="56">
                  <c:v>415.15</c:v>
                </c:pt>
                <c:pt idx="57">
                  <c:v>417.15</c:v>
                </c:pt>
                <c:pt idx="58">
                  <c:v>419.15</c:v>
                </c:pt>
                <c:pt idx="59">
                  <c:v>421.15</c:v>
                </c:pt>
                <c:pt idx="60">
                  <c:v>423.15</c:v>
                </c:pt>
                <c:pt idx="61">
                  <c:v>425.15</c:v>
                </c:pt>
                <c:pt idx="62">
                  <c:v>427.15</c:v>
                </c:pt>
                <c:pt idx="63">
                  <c:v>429.15</c:v>
                </c:pt>
                <c:pt idx="64">
                  <c:v>431.15</c:v>
                </c:pt>
                <c:pt idx="65">
                  <c:v>433.15</c:v>
                </c:pt>
              </c:numCache>
            </c:numRef>
          </c:xVal>
          <c:yVal>
            <c:numRef>
              <c:f>'Nonisoth SS stab'!$F$19:$F$84</c:f>
              <c:numCache>
                <c:formatCode>General</c:formatCode>
                <c:ptCount val="66"/>
                <c:pt idx="0">
                  <c:v>6.3276621539671396</c:v>
                </c:pt>
                <c:pt idx="1">
                  <c:v>8.1961078640802043</c:v>
                </c:pt>
                <c:pt idx="2">
                  <c:v>10.576590311222844</c:v>
                </c:pt>
                <c:pt idx="3">
                  <c:v>13.597106434804118</c:v>
                </c:pt>
                <c:pt idx="4">
                  <c:v>17.413643327762433</c:v>
                </c:pt>
                <c:pt idx="5">
                  <c:v>22.214850671804239</c:v>
                </c:pt>
                <c:pt idx="6">
                  <c:v>28.226885394917645</c:v>
                </c:pt>
                <c:pt idx="7">
                  <c:v>35.718113996276202</c:v>
                </c:pt>
                <c:pt idx="8">
                  <c:v>45.00318482930652</c:v>
                </c:pt>
                <c:pt idx="9">
                  <c:v>56.445766167078659</c:v>
                </c:pt>
                <c:pt idx="10">
                  <c:v>70.458997544911028</c:v>
                </c:pt>
                <c:pt idx="11">
                  <c:v>87.502452353155036</c:v>
                </c:pt>
                <c:pt idx="12">
                  <c:v>108.0742171495757</c:v>
                </c:pt>
                <c:pt idx="13">
                  <c:v>132.69664873238582</c:v>
                </c:pt>
                <c:pt idx="14">
                  <c:v>161.89459317316164</c:v>
                </c:pt>
                <c:pt idx="15">
                  <c:v>196.16546704833695</c:v>
                </c:pt>
                <c:pt idx="16">
                  <c:v>235.94169355724617</c:v>
                </c:pt>
                <c:pt idx="17">
                  <c:v>281.54752779873104</c:v>
                </c:pt>
                <c:pt idx="18">
                  <c:v>333.15409016664006</c:v>
                </c:pt>
                <c:pt idx="19">
                  <c:v>390.73804637771235</c:v>
                </c:pt>
                <c:pt idx="20">
                  <c:v>454.05028551868406</c:v>
                </c:pt>
                <c:pt idx="21">
                  <c:v>522.60065573762336</c:v>
                </c:pt>
                <c:pt idx="22">
                  <c:v>595.66309870751286</c:v>
                </c:pt>
                <c:pt idx="23">
                  <c:v>672.30260248893467</c:v>
                </c:pt>
                <c:pt idx="24">
                  <c:v>751.42192663367689</c:v>
                </c:pt>
                <c:pt idx="25">
                  <c:v>831.8229168684054</c:v>
                </c:pt>
                <c:pt idx="26">
                  <c:v>912.27517961236265</c:v>
                </c:pt>
                <c:pt idx="27">
                  <c:v>991.58431063314845</c:v>
                </c:pt>
                <c:pt idx="28">
                  <c:v>1068.6526943494118</c:v>
                </c:pt>
                <c:pt idx="29">
                  <c:v>1142.5276989216463</c:v>
                </c:pt>
                <c:pt idx="30">
                  <c:v>1212.4343467202104</c:v>
                </c:pt>
                <c:pt idx="31">
                  <c:v>1277.7917569350047</c:v>
                </c:pt>
                <c:pt idx="32">
                  <c:v>1338.2145087505421</c:v>
                </c:pt>
                <c:pt idx="33">
                  <c:v>1393.5013960660463</c:v>
                </c:pt>
                <c:pt idx="34">
                  <c:v>1443.6148013366844</c:v>
                </c:pt>
                <c:pt idx="35">
                  <c:v>1488.6541511601206</c:v>
                </c:pt>
                <c:pt idx="36">
                  <c:v>1528.8267223219989</c:v>
                </c:pt>
                <c:pt idx="37">
                  <c:v>1564.4185643197236</c:v>
                </c:pt>
                <c:pt idx="38">
                  <c:v>1595.7676245543321</c:v>
                </c:pt>
                <c:pt idx="39">
                  <c:v>1623.2404315928395</c:v>
                </c:pt>
                <c:pt idx="40">
                  <c:v>1647.213014122128</c:v>
                </c:pt>
                <c:pt idx="41">
                  <c:v>1668.0561782906157</c:v>
                </c:pt>
                <c:pt idx="42">
                  <c:v>1686.1248663454815</c:v>
                </c:pt>
                <c:pt idx="43">
                  <c:v>1701.7510745253787</c:v>
                </c:pt>
                <c:pt idx="44">
                  <c:v>1715.239695504679</c:v>
                </c:pt>
                <c:pt idx="45">
                  <c:v>1726.8666369932052</c:v>
                </c:pt>
                <c:pt idx="46">
                  <c:v>1736.878618805149</c:v>
                </c:pt>
                <c:pt idx="47">
                  <c:v>1745.4941360388943</c:v>
                </c:pt>
                <c:pt idx="48">
                  <c:v>1752.9051736189626</c:v>
                </c:pt>
                <c:pt idx="49">
                  <c:v>1759.27935263724</c:v>
                </c:pt>
                <c:pt idx="50">
                  <c:v>1764.7622734153667</c:v>
                </c:pt>
                <c:pt idx="51">
                  <c:v>1769.479890437759</c:v>
                </c:pt>
                <c:pt idx="52">
                  <c:v>1773.5408097906341</c:v>
                </c:pt>
                <c:pt idx="53">
                  <c:v>1777.0384417438181</c:v>
                </c:pt>
                <c:pt idx="54">
                  <c:v>1780.0529716840263</c:v>
                </c:pt>
                <c:pt idx="55">
                  <c:v>1782.653134003383</c:v>
                </c:pt>
                <c:pt idx="56">
                  <c:v>1784.8977878790683</c:v>
                </c:pt>
                <c:pt idx="57">
                  <c:v>1786.8373029668278</c:v>
                </c:pt>
                <c:pt idx="58">
                  <c:v>1788.5147683471996</c:v>
                </c:pt>
                <c:pt idx="59">
                  <c:v>1789.9670407555827</c:v>
                </c:pt>
                <c:pt idx="60">
                  <c:v>1791.2256490571135</c:v>
                </c:pt>
                <c:pt idx="61">
                  <c:v>1792.3175717237502</c:v>
                </c:pt>
                <c:pt idx="62">
                  <c:v>1793.2659031808359</c:v>
                </c:pt>
                <c:pt idx="63">
                  <c:v>1794.0904236227993</c:v>
                </c:pt>
                <c:pt idx="64">
                  <c:v>1794.8080854601362</c:v>
                </c:pt>
                <c:pt idx="65">
                  <c:v>1795.4334280871567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'Nonisoth SS stab'!$A$19:$A$84</c:f>
              <c:numCache>
                <c:formatCode>General</c:formatCode>
                <c:ptCount val="66"/>
                <c:pt idx="0">
                  <c:v>303.14999999999998</c:v>
                </c:pt>
                <c:pt idx="1">
                  <c:v>305.14999999999998</c:v>
                </c:pt>
                <c:pt idx="2">
                  <c:v>307.14999999999998</c:v>
                </c:pt>
                <c:pt idx="3">
                  <c:v>309.14999999999998</c:v>
                </c:pt>
                <c:pt idx="4">
                  <c:v>311.14999999999998</c:v>
                </c:pt>
                <c:pt idx="5">
                  <c:v>313.14999999999998</c:v>
                </c:pt>
                <c:pt idx="6">
                  <c:v>315.14999999999998</c:v>
                </c:pt>
                <c:pt idx="7">
                  <c:v>317.14999999999998</c:v>
                </c:pt>
                <c:pt idx="8">
                  <c:v>319.14999999999998</c:v>
                </c:pt>
                <c:pt idx="9">
                  <c:v>321.14999999999998</c:v>
                </c:pt>
                <c:pt idx="10">
                  <c:v>323.14999999999998</c:v>
                </c:pt>
                <c:pt idx="11">
                  <c:v>325.14999999999998</c:v>
                </c:pt>
                <c:pt idx="12">
                  <c:v>327.14999999999998</c:v>
                </c:pt>
                <c:pt idx="13">
                  <c:v>329.15</c:v>
                </c:pt>
                <c:pt idx="14">
                  <c:v>331.15</c:v>
                </c:pt>
                <c:pt idx="15">
                  <c:v>333.15</c:v>
                </c:pt>
                <c:pt idx="16">
                  <c:v>335.15</c:v>
                </c:pt>
                <c:pt idx="17">
                  <c:v>337.15</c:v>
                </c:pt>
                <c:pt idx="18">
                  <c:v>339.15</c:v>
                </c:pt>
                <c:pt idx="19">
                  <c:v>341.15</c:v>
                </c:pt>
                <c:pt idx="20">
                  <c:v>343.15</c:v>
                </c:pt>
                <c:pt idx="21">
                  <c:v>345.15</c:v>
                </c:pt>
                <c:pt idx="22">
                  <c:v>347.15</c:v>
                </c:pt>
                <c:pt idx="23">
                  <c:v>349.15</c:v>
                </c:pt>
                <c:pt idx="24">
                  <c:v>351.15</c:v>
                </c:pt>
                <c:pt idx="25">
                  <c:v>353.15</c:v>
                </c:pt>
                <c:pt idx="26">
                  <c:v>355.15</c:v>
                </c:pt>
                <c:pt idx="27">
                  <c:v>357.15</c:v>
                </c:pt>
                <c:pt idx="28">
                  <c:v>359.15</c:v>
                </c:pt>
                <c:pt idx="29">
                  <c:v>361.15</c:v>
                </c:pt>
                <c:pt idx="30">
                  <c:v>363.15</c:v>
                </c:pt>
                <c:pt idx="31">
                  <c:v>365.15</c:v>
                </c:pt>
                <c:pt idx="32">
                  <c:v>367.15</c:v>
                </c:pt>
                <c:pt idx="33">
                  <c:v>369.15</c:v>
                </c:pt>
                <c:pt idx="34">
                  <c:v>371.15</c:v>
                </c:pt>
                <c:pt idx="35">
                  <c:v>373.15</c:v>
                </c:pt>
                <c:pt idx="36">
                  <c:v>375.15</c:v>
                </c:pt>
                <c:pt idx="37">
                  <c:v>377.15</c:v>
                </c:pt>
                <c:pt idx="38">
                  <c:v>379.15</c:v>
                </c:pt>
                <c:pt idx="39">
                  <c:v>381.15</c:v>
                </c:pt>
                <c:pt idx="40">
                  <c:v>383.15</c:v>
                </c:pt>
                <c:pt idx="41">
                  <c:v>385.15</c:v>
                </c:pt>
                <c:pt idx="42">
                  <c:v>387.15</c:v>
                </c:pt>
                <c:pt idx="43">
                  <c:v>389.15</c:v>
                </c:pt>
                <c:pt idx="44">
                  <c:v>391.15</c:v>
                </c:pt>
                <c:pt idx="45">
                  <c:v>393.15</c:v>
                </c:pt>
                <c:pt idx="46">
                  <c:v>395.15</c:v>
                </c:pt>
                <c:pt idx="47">
                  <c:v>397.15</c:v>
                </c:pt>
                <c:pt idx="48">
                  <c:v>399.15</c:v>
                </c:pt>
                <c:pt idx="49">
                  <c:v>401.15</c:v>
                </c:pt>
                <c:pt idx="50">
                  <c:v>403.15</c:v>
                </c:pt>
                <c:pt idx="51">
                  <c:v>405.15</c:v>
                </c:pt>
                <c:pt idx="52">
                  <c:v>407.15</c:v>
                </c:pt>
                <c:pt idx="53">
                  <c:v>409.15</c:v>
                </c:pt>
                <c:pt idx="54">
                  <c:v>411.15</c:v>
                </c:pt>
                <c:pt idx="55">
                  <c:v>413.15</c:v>
                </c:pt>
                <c:pt idx="56">
                  <c:v>415.15</c:v>
                </c:pt>
                <c:pt idx="57">
                  <c:v>417.15</c:v>
                </c:pt>
                <c:pt idx="58">
                  <c:v>419.15</c:v>
                </c:pt>
                <c:pt idx="59">
                  <c:v>421.15</c:v>
                </c:pt>
                <c:pt idx="60">
                  <c:v>423.15</c:v>
                </c:pt>
                <c:pt idx="61">
                  <c:v>425.15</c:v>
                </c:pt>
                <c:pt idx="62">
                  <c:v>427.15</c:v>
                </c:pt>
                <c:pt idx="63">
                  <c:v>429.15</c:v>
                </c:pt>
                <c:pt idx="64">
                  <c:v>431.15</c:v>
                </c:pt>
                <c:pt idx="65">
                  <c:v>433.15</c:v>
                </c:pt>
              </c:numCache>
            </c:numRef>
          </c:xVal>
          <c:yVal>
            <c:numRef>
              <c:f>'Nonisoth SS stab'!$G$19:$G$84</c:f>
              <c:numCache>
                <c:formatCode>General</c:formatCode>
                <c:ptCount val="66"/>
                <c:pt idx="0">
                  <c:v>-270</c:v>
                </c:pt>
                <c:pt idx="1">
                  <c:v>-225</c:v>
                </c:pt>
                <c:pt idx="2">
                  <c:v>-180</c:v>
                </c:pt>
                <c:pt idx="3">
                  <c:v>-135</c:v>
                </c:pt>
                <c:pt idx="4">
                  <c:v>-90</c:v>
                </c:pt>
                <c:pt idx="5">
                  <c:v>-45</c:v>
                </c:pt>
                <c:pt idx="6">
                  <c:v>0</c:v>
                </c:pt>
                <c:pt idx="7">
                  <c:v>45</c:v>
                </c:pt>
                <c:pt idx="8">
                  <c:v>90</c:v>
                </c:pt>
                <c:pt idx="9">
                  <c:v>135</c:v>
                </c:pt>
                <c:pt idx="10">
                  <c:v>180</c:v>
                </c:pt>
                <c:pt idx="11">
                  <c:v>225</c:v>
                </c:pt>
                <c:pt idx="12">
                  <c:v>270</c:v>
                </c:pt>
                <c:pt idx="13">
                  <c:v>315</c:v>
                </c:pt>
                <c:pt idx="14">
                  <c:v>360</c:v>
                </c:pt>
                <c:pt idx="15">
                  <c:v>405</c:v>
                </c:pt>
                <c:pt idx="16">
                  <c:v>450</c:v>
                </c:pt>
                <c:pt idx="17">
                  <c:v>495</c:v>
                </c:pt>
                <c:pt idx="18">
                  <c:v>540</c:v>
                </c:pt>
                <c:pt idx="19">
                  <c:v>585</c:v>
                </c:pt>
                <c:pt idx="20">
                  <c:v>630</c:v>
                </c:pt>
                <c:pt idx="21">
                  <c:v>675</c:v>
                </c:pt>
                <c:pt idx="22">
                  <c:v>720</c:v>
                </c:pt>
                <c:pt idx="23">
                  <c:v>765</c:v>
                </c:pt>
                <c:pt idx="24">
                  <c:v>810</c:v>
                </c:pt>
                <c:pt idx="25">
                  <c:v>855</c:v>
                </c:pt>
                <c:pt idx="26">
                  <c:v>900</c:v>
                </c:pt>
                <c:pt idx="27">
                  <c:v>945</c:v>
                </c:pt>
                <c:pt idx="28">
                  <c:v>990</c:v>
                </c:pt>
                <c:pt idx="29">
                  <c:v>1035</c:v>
                </c:pt>
                <c:pt idx="30">
                  <c:v>1080</c:v>
                </c:pt>
                <c:pt idx="31">
                  <c:v>1125</c:v>
                </c:pt>
                <c:pt idx="32">
                  <c:v>1170</c:v>
                </c:pt>
                <c:pt idx="33">
                  <c:v>1215</c:v>
                </c:pt>
                <c:pt idx="34">
                  <c:v>1260</c:v>
                </c:pt>
                <c:pt idx="35">
                  <c:v>1305</c:v>
                </c:pt>
                <c:pt idx="36">
                  <c:v>1350</c:v>
                </c:pt>
                <c:pt idx="37">
                  <c:v>1395</c:v>
                </c:pt>
                <c:pt idx="38">
                  <c:v>1440</c:v>
                </c:pt>
                <c:pt idx="39">
                  <c:v>1485</c:v>
                </c:pt>
                <c:pt idx="40">
                  <c:v>1530</c:v>
                </c:pt>
                <c:pt idx="41">
                  <c:v>1575</c:v>
                </c:pt>
                <c:pt idx="42">
                  <c:v>1620</c:v>
                </c:pt>
                <c:pt idx="43">
                  <c:v>1665</c:v>
                </c:pt>
                <c:pt idx="44">
                  <c:v>1710</c:v>
                </c:pt>
                <c:pt idx="45">
                  <c:v>1755</c:v>
                </c:pt>
                <c:pt idx="46">
                  <c:v>1800</c:v>
                </c:pt>
                <c:pt idx="47">
                  <c:v>1845</c:v>
                </c:pt>
                <c:pt idx="48">
                  <c:v>1890</c:v>
                </c:pt>
                <c:pt idx="49">
                  <c:v>1935</c:v>
                </c:pt>
                <c:pt idx="50">
                  <c:v>1980</c:v>
                </c:pt>
                <c:pt idx="51">
                  <c:v>2025</c:v>
                </c:pt>
                <c:pt idx="52">
                  <c:v>2070</c:v>
                </c:pt>
                <c:pt idx="53">
                  <c:v>2115</c:v>
                </c:pt>
                <c:pt idx="54">
                  <c:v>2160</c:v>
                </c:pt>
                <c:pt idx="55">
                  <c:v>2205</c:v>
                </c:pt>
                <c:pt idx="56">
                  <c:v>2250</c:v>
                </c:pt>
                <c:pt idx="57">
                  <c:v>2295</c:v>
                </c:pt>
                <c:pt idx="58">
                  <c:v>2340</c:v>
                </c:pt>
                <c:pt idx="59">
                  <c:v>2385</c:v>
                </c:pt>
                <c:pt idx="60">
                  <c:v>2430</c:v>
                </c:pt>
                <c:pt idx="61">
                  <c:v>2475</c:v>
                </c:pt>
                <c:pt idx="62">
                  <c:v>2520</c:v>
                </c:pt>
                <c:pt idx="63">
                  <c:v>2565</c:v>
                </c:pt>
                <c:pt idx="64">
                  <c:v>2610</c:v>
                </c:pt>
                <c:pt idx="65">
                  <c:v>2655</c:v>
                </c:pt>
              </c:numCache>
            </c:numRef>
          </c:yVal>
          <c:smooth val="1"/>
        </c:ser>
        <c:ser>
          <c:idx val="3"/>
          <c:order val="2"/>
          <c:marker>
            <c:symbol val="none"/>
          </c:marker>
          <c:xVal>
            <c:numRef>
              <c:f>'Nonisoth SS stab'!$A$19:$A$84</c:f>
              <c:numCache>
                <c:formatCode>General</c:formatCode>
                <c:ptCount val="66"/>
                <c:pt idx="0">
                  <c:v>303.14999999999998</c:v>
                </c:pt>
                <c:pt idx="1">
                  <c:v>305.14999999999998</c:v>
                </c:pt>
                <c:pt idx="2">
                  <c:v>307.14999999999998</c:v>
                </c:pt>
                <c:pt idx="3">
                  <c:v>309.14999999999998</c:v>
                </c:pt>
                <c:pt idx="4">
                  <c:v>311.14999999999998</c:v>
                </c:pt>
                <c:pt idx="5">
                  <c:v>313.14999999999998</c:v>
                </c:pt>
                <c:pt idx="6">
                  <c:v>315.14999999999998</c:v>
                </c:pt>
                <c:pt idx="7">
                  <c:v>317.14999999999998</c:v>
                </c:pt>
                <c:pt idx="8">
                  <c:v>319.14999999999998</c:v>
                </c:pt>
                <c:pt idx="9">
                  <c:v>321.14999999999998</c:v>
                </c:pt>
                <c:pt idx="10">
                  <c:v>323.14999999999998</c:v>
                </c:pt>
                <c:pt idx="11">
                  <c:v>325.14999999999998</c:v>
                </c:pt>
                <c:pt idx="12">
                  <c:v>327.14999999999998</c:v>
                </c:pt>
                <c:pt idx="13">
                  <c:v>329.15</c:v>
                </c:pt>
                <c:pt idx="14">
                  <c:v>331.15</c:v>
                </c:pt>
                <c:pt idx="15">
                  <c:v>333.15</c:v>
                </c:pt>
                <c:pt idx="16">
                  <c:v>335.15</c:v>
                </c:pt>
                <c:pt idx="17">
                  <c:v>337.15</c:v>
                </c:pt>
                <c:pt idx="18">
                  <c:v>339.15</c:v>
                </c:pt>
                <c:pt idx="19">
                  <c:v>341.15</c:v>
                </c:pt>
                <c:pt idx="20">
                  <c:v>343.15</c:v>
                </c:pt>
                <c:pt idx="21">
                  <c:v>345.15</c:v>
                </c:pt>
                <c:pt idx="22">
                  <c:v>347.15</c:v>
                </c:pt>
                <c:pt idx="23">
                  <c:v>349.15</c:v>
                </c:pt>
                <c:pt idx="24">
                  <c:v>351.15</c:v>
                </c:pt>
                <c:pt idx="25">
                  <c:v>353.15</c:v>
                </c:pt>
                <c:pt idx="26">
                  <c:v>355.15</c:v>
                </c:pt>
                <c:pt idx="27">
                  <c:v>357.15</c:v>
                </c:pt>
                <c:pt idx="28">
                  <c:v>359.15</c:v>
                </c:pt>
                <c:pt idx="29">
                  <c:v>361.15</c:v>
                </c:pt>
                <c:pt idx="30">
                  <c:v>363.15</c:v>
                </c:pt>
                <c:pt idx="31">
                  <c:v>365.15</c:v>
                </c:pt>
                <c:pt idx="32">
                  <c:v>367.15</c:v>
                </c:pt>
                <c:pt idx="33">
                  <c:v>369.15</c:v>
                </c:pt>
                <c:pt idx="34">
                  <c:v>371.15</c:v>
                </c:pt>
                <c:pt idx="35">
                  <c:v>373.15</c:v>
                </c:pt>
                <c:pt idx="36">
                  <c:v>375.15</c:v>
                </c:pt>
                <c:pt idx="37">
                  <c:v>377.15</c:v>
                </c:pt>
                <c:pt idx="38">
                  <c:v>379.15</c:v>
                </c:pt>
                <c:pt idx="39">
                  <c:v>381.15</c:v>
                </c:pt>
                <c:pt idx="40">
                  <c:v>383.15</c:v>
                </c:pt>
                <c:pt idx="41">
                  <c:v>385.15</c:v>
                </c:pt>
                <c:pt idx="42">
                  <c:v>387.15</c:v>
                </c:pt>
                <c:pt idx="43">
                  <c:v>389.15</c:v>
                </c:pt>
                <c:pt idx="44">
                  <c:v>391.15</c:v>
                </c:pt>
                <c:pt idx="45">
                  <c:v>393.15</c:v>
                </c:pt>
                <c:pt idx="46">
                  <c:v>395.15</c:v>
                </c:pt>
                <c:pt idx="47">
                  <c:v>397.15</c:v>
                </c:pt>
                <c:pt idx="48">
                  <c:v>399.15</c:v>
                </c:pt>
                <c:pt idx="49">
                  <c:v>401.15</c:v>
                </c:pt>
                <c:pt idx="50">
                  <c:v>403.15</c:v>
                </c:pt>
                <c:pt idx="51">
                  <c:v>405.15</c:v>
                </c:pt>
                <c:pt idx="52">
                  <c:v>407.15</c:v>
                </c:pt>
                <c:pt idx="53">
                  <c:v>409.15</c:v>
                </c:pt>
                <c:pt idx="54">
                  <c:v>411.15</c:v>
                </c:pt>
                <c:pt idx="55">
                  <c:v>413.15</c:v>
                </c:pt>
                <c:pt idx="56">
                  <c:v>415.15</c:v>
                </c:pt>
                <c:pt idx="57">
                  <c:v>417.15</c:v>
                </c:pt>
                <c:pt idx="58">
                  <c:v>419.15</c:v>
                </c:pt>
                <c:pt idx="59">
                  <c:v>421.15</c:v>
                </c:pt>
                <c:pt idx="60">
                  <c:v>423.15</c:v>
                </c:pt>
                <c:pt idx="61">
                  <c:v>425.15</c:v>
                </c:pt>
                <c:pt idx="62">
                  <c:v>427.15</c:v>
                </c:pt>
                <c:pt idx="63">
                  <c:v>429.15</c:v>
                </c:pt>
                <c:pt idx="64">
                  <c:v>431.15</c:v>
                </c:pt>
                <c:pt idx="65">
                  <c:v>433.15</c:v>
                </c:pt>
              </c:numCache>
            </c:numRef>
          </c:xVal>
          <c:yVal>
            <c:numRef>
              <c:f>'Nonisoth SS stab'!$I$19:$I$84</c:f>
              <c:numCache>
                <c:formatCode>General</c:formatCode>
                <c:ptCount val="66"/>
                <c:pt idx="0">
                  <c:v>-562.5</c:v>
                </c:pt>
                <c:pt idx="1">
                  <c:v>-517.5</c:v>
                </c:pt>
                <c:pt idx="2">
                  <c:v>-472.5</c:v>
                </c:pt>
                <c:pt idx="3">
                  <c:v>-427.5</c:v>
                </c:pt>
                <c:pt idx="4">
                  <c:v>-382.5</c:v>
                </c:pt>
                <c:pt idx="5">
                  <c:v>-337.5</c:v>
                </c:pt>
                <c:pt idx="6">
                  <c:v>-292.5</c:v>
                </c:pt>
                <c:pt idx="7">
                  <c:v>-247.5</c:v>
                </c:pt>
                <c:pt idx="8">
                  <c:v>-202.5</c:v>
                </c:pt>
                <c:pt idx="9">
                  <c:v>-157.5</c:v>
                </c:pt>
                <c:pt idx="10">
                  <c:v>-112.5</c:v>
                </c:pt>
                <c:pt idx="11">
                  <c:v>-67.5</c:v>
                </c:pt>
                <c:pt idx="12">
                  <c:v>-22.5</c:v>
                </c:pt>
                <c:pt idx="13">
                  <c:v>22.5</c:v>
                </c:pt>
                <c:pt idx="14">
                  <c:v>67.5</c:v>
                </c:pt>
                <c:pt idx="15">
                  <c:v>112.5</c:v>
                </c:pt>
                <c:pt idx="16">
                  <c:v>157.5</c:v>
                </c:pt>
                <c:pt idx="17">
                  <c:v>202.5</c:v>
                </c:pt>
                <c:pt idx="18">
                  <c:v>247.5</c:v>
                </c:pt>
                <c:pt idx="19">
                  <c:v>292.5</c:v>
                </c:pt>
                <c:pt idx="20">
                  <c:v>337.5</c:v>
                </c:pt>
                <c:pt idx="21">
                  <c:v>382.5</c:v>
                </c:pt>
                <c:pt idx="22">
                  <c:v>427.5</c:v>
                </c:pt>
                <c:pt idx="23">
                  <c:v>472.5</c:v>
                </c:pt>
                <c:pt idx="24">
                  <c:v>517.5</c:v>
                </c:pt>
                <c:pt idx="25">
                  <c:v>562.5</c:v>
                </c:pt>
                <c:pt idx="26">
                  <c:v>607.5</c:v>
                </c:pt>
                <c:pt idx="27">
                  <c:v>652.5</c:v>
                </c:pt>
                <c:pt idx="28">
                  <c:v>697.5</c:v>
                </c:pt>
                <c:pt idx="29">
                  <c:v>742.5</c:v>
                </c:pt>
                <c:pt idx="30">
                  <c:v>787.5</c:v>
                </c:pt>
                <c:pt idx="31">
                  <c:v>832.5</c:v>
                </c:pt>
                <c:pt idx="32">
                  <c:v>877.5</c:v>
                </c:pt>
                <c:pt idx="33">
                  <c:v>922.5</c:v>
                </c:pt>
                <c:pt idx="34">
                  <c:v>967.5</c:v>
                </c:pt>
                <c:pt idx="35">
                  <c:v>1012.5</c:v>
                </c:pt>
                <c:pt idx="36">
                  <c:v>1057.5</c:v>
                </c:pt>
                <c:pt idx="37">
                  <c:v>1102.5</c:v>
                </c:pt>
                <c:pt idx="38">
                  <c:v>1147.5</c:v>
                </c:pt>
                <c:pt idx="39">
                  <c:v>1192.5</c:v>
                </c:pt>
                <c:pt idx="40">
                  <c:v>1237.5</c:v>
                </c:pt>
                <c:pt idx="41">
                  <c:v>1282.5</c:v>
                </c:pt>
                <c:pt idx="42">
                  <c:v>1327.5</c:v>
                </c:pt>
                <c:pt idx="43">
                  <c:v>1372.5</c:v>
                </c:pt>
                <c:pt idx="44">
                  <c:v>1417.5</c:v>
                </c:pt>
                <c:pt idx="45">
                  <c:v>1462.5</c:v>
                </c:pt>
                <c:pt idx="46">
                  <c:v>1507.5</c:v>
                </c:pt>
                <c:pt idx="47">
                  <c:v>1552.5</c:v>
                </c:pt>
                <c:pt idx="48">
                  <c:v>1597.5</c:v>
                </c:pt>
                <c:pt idx="49">
                  <c:v>1642.5</c:v>
                </c:pt>
                <c:pt idx="50">
                  <c:v>1687.5</c:v>
                </c:pt>
                <c:pt idx="51">
                  <c:v>1732.5</c:v>
                </c:pt>
                <c:pt idx="52">
                  <c:v>1777.5</c:v>
                </c:pt>
                <c:pt idx="53">
                  <c:v>1822.5</c:v>
                </c:pt>
                <c:pt idx="54">
                  <c:v>1867.5</c:v>
                </c:pt>
                <c:pt idx="55">
                  <c:v>1912.5</c:v>
                </c:pt>
                <c:pt idx="56">
                  <c:v>1957.5</c:v>
                </c:pt>
                <c:pt idx="57">
                  <c:v>2002.5</c:v>
                </c:pt>
                <c:pt idx="58">
                  <c:v>2047.5</c:v>
                </c:pt>
                <c:pt idx="59">
                  <c:v>2092.5</c:v>
                </c:pt>
                <c:pt idx="60">
                  <c:v>2137.5</c:v>
                </c:pt>
                <c:pt idx="61">
                  <c:v>2182.5</c:v>
                </c:pt>
                <c:pt idx="62">
                  <c:v>2227.5</c:v>
                </c:pt>
                <c:pt idx="63">
                  <c:v>2272.5</c:v>
                </c:pt>
                <c:pt idx="64">
                  <c:v>2317.5</c:v>
                </c:pt>
                <c:pt idx="65">
                  <c:v>2362.5</c:v>
                </c:pt>
              </c:numCache>
            </c:numRef>
          </c:yVal>
          <c:smooth val="1"/>
        </c:ser>
        <c:ser>
          <c:idx val="4"/>
          <c:order val="3"/>
          <c:marker>
            <c:symbol val="none"/>
          </c:marker>
          <c:xVal>
            <c:numRef>
              <c:f>'Nonisoth SS stab'!$A$19:$A$84</c:f>
              <c:numCache>
                <c:formatCode>General</c:formatCode>
                <c:ptCount val="66"/>
                <c:pt idx="0">
                  <c:v>303.14999999999998</c:v>
                </c:pt>
                <c:pt idx="1">
                  <c:v>305.14999999999998</c:v>
                </c:pt>
                <c:pt idx="2">
                  <c:v>307.14999999999998</c:v>
                </c:pt>
                <c:pt idx="3">
                  <c:v>309.14999999999998</c:v>
                </c:pt>
                <c:pt idx="4">
                  <c:v>311.14999999999998</c:v>
                </c:pt>
                <c:pt idx="5">
                  <c:v>313.14999999999998</c:v>
                </c:pt>
                <c:pt idx="6">
                  <c:v>315.14999999999998</c:v>
                </c:pt>
                <c:pt idx="7">
                  <c:v>317.14999999999998</c:v>
                </c:pt>
                <c:pt idx="8">
                  <c:v>319.14999999999998</c:v>
                </c:pt>
                <c:pt idx="9">
                  <c:v>321.14999999999998</c:v>
                </c:pt>
                <c:pt idx="10">
                  <c:v>323.14999999999998</c:v>
                </c:pt>
                <c:pt idx="11">
                  <c:v>325.14999999999998</c:v>
                </c:pt>
                <c:pt idx="12">
                  <c:v>327.14999999999998</c:v>
                </c:pt>
                <c:pt idx="13">
                  <c:v>329.15</c:v>
                </c:pt>
                <c:pt idx="14">
                  <c:v>331.15</c:v>
                </c:pt>
                <c:pt idx="15">
                  <c:v>333.15</c:v>
                </c:pt>
                <c:pt idx="16">
                  <c:v>335.15</c:v>
                </c:pt>
                <c:pt idx="17">
                  <c:v>337.15</c:v>
                </c:pt>
                <c:pt idx="18">
                  <c:v>339.15</c:v>
                </c:pt>
                <c:pt idx="19">
                  <c:v>341.15</c:v>
                </c:pt>
                <c:pt idx="20">
                  <c:v>343.15</c:v>
                </c:pt>
                <c:pt idx="21">
                  <c:v>345.15</c:v>
                </c:pt>
                <c:pt idx="22">
                  <c:v>347.15</c:v>
                </c:pt>
                <c:pt idx="23">
                  <c:v>349.15</c:v>
                </c:pt>
                <c:pt idx="24">
                  <c:v>351.15</c:v>
                </c:pt>
                <c:pt idx="25">
                  <c:v>353.15</c:v>
                </c:pt>
                <c:pt idx="26">
                  <c:v>355.15</c:v>
                </c:pt>
                <c:pt idx="27">
                  <c:v>357.15</c:v>
                </c:pt>
                <c:pt idx="28">
                  <c:v>359.15</c:v>
                </c:pt>
                <c:pt idx="29">
                  <c:v>361.15</c:v>
                </c:pt>
                <c:pt idx="30">
                  <c:v>363.15</c:v>
                </c:pt>
                <c:pt idx="31">
                  <c:v>365.15</c:v>
                </c:pt>
                <c:pt idx="32">
                  <c:v>367.15</c:v>
                </c:pt>
                <c:pt idx="33">
                  <c:v>369.15</c:v>
                </c:pt>
                <c:pt idx="34">
                  <c:v>371.15</c:v>
                </c:pt>
                <c:pt idx="35">
                  <c:v>373.15</c:v>
                </c:pt>
                <c:pt idx="36">
                  <c:v>375.15</c:v>
                </c:pt>
                <c:pt idx="37">
                  <c:v>377.15</c:v>
                </c:pt>
                <c:pt idx="38">
                  <c:v>379.15</c:v>
                </c:pt>
                <c:pt idx="39">
                  <c:v>381.15</c:v>
                </c:pt>
                <c:pt idx="40">
                  <c:v>383.15</c:v>
                </c:pt>
                <c:pt idx="41">
                  <c:v>385.15</c:v>
                </c:pt>
                <c:pt idx="42">
                  <c:v>387.15</c:v>
                </c:pt>
                <c:pt idx="43">
                  <c:v>389.15</c:v>
                </c:pt>
                <c:pt idx="44">
                  <c:v>391.15</c:v>
                </c:pt>
                <c:pt idx="45">
                  <c:v>393.15</c:v>
                </c:pt>
                <c:pt idx="46">
                  <c:v>395.15</c:v>
                </c:pt>
                <c:pt idx="47">
                  <c:v>397.15</c:v>
                </c:pt>
                <c:pt idx="48">
                  <c:v>399.15</c:v>
                </c:pt>
                <c:pt idx="49">
                  <c:v>401.15</c:v>
                </c:pt>
                <c:pt idx="50">
                  <c:v>403.15</c:v>
                </c:pt>
                <c:pt idx="51">
                  <c:v>405.15</c:v>
                </c:pt>
                <c:pt idx="52">
                  <c:v>407.15</c:v>
                </c:pt>
                <c:pt idx="53">
                  <c:v>409.15</c:v>
                </c:pt>
                <c:pt idx="54">
                  <c:v>411.15</c:v>
                </c:pt>
                <c:pt idx="55">
                  <c:v>413.15</c:v>
                </c:pt>
                <c:pt idx="56">
                  <c:v>415.15</c:v>
                </c:pt>
                <c:pt idx="57">
                  <c:v>417.15</c:v>
                </c:pt>
                <c:pt idx="58">
                  <c:v>419.15</c:v>
                </c:pt>
                <c:pt idx="59">
                  <c:v>421.15</c:v>
                </c:pt>
                <c:pt idx="60">
                  <c:v>423.15</c:v>
                </c:pt>
                <c:pt idx="61">
                  <c:v>425.15</c:v>
                </c:pt>
                <c:pt idx="62">
                  <c:v>427.15</c:v>
                </c:pt>
                <c:pt idx="63">
                  <c:v>429.15</c:v>
                </c:pt>
                <c:pt idx="64">
                  <c:v>431.15</c:v>
                </c:pt>
                <c:pt idx="65">
                  <c:v>433.15</c:v>
                </c:pt>
              </c:numCache>
            </c:numRef>
          </c:xVal>
          <c:yVal>
            <c:numRef>
              <c:f>'Nonisoth SS stab'!$J$19:$J$84</c:f>
              <c:numCache>
                <c:formatCode>General</c:formatCode>
                <c:ptCount val="66"/>
                <c:pt idx="0">
                  <c:v>-483.97500000000105</c:v>
                </c:pt>
                <c:pt idx="1">
                  <c:v>-438.97500000000105</c:v>
                </c:pt>
                <c:pt idx="2">
                  <c:v>-393.97500000000105</c:v>
                </c:pt>
                <c:pt idx="3">
                  <c:v>-348.97500000000105</c:v>
                </c:pt>
                <c:pt idx="4">
                  <c:v>-303.97500000000105</c:v>
                </c:pt>
                <c:pt idx="5">
                  <c:v>-258.9750000000011</c:v>
                </c:pt>
                <c:pt idx="6">
                  <c:v>-213.97500000000107</c:v>
                </c:pt>
                <c:pt idx="7">
                  <c:v>-168.97500000000107</c:v>
                </c:pt>
                <c:pt idx="8">
                  <c:v>-123.97500000000107</c:v>
                </c:pt>
                <c:pt idx="9">
                  <c:v>-78.975000000001074</c:v>
                </c:pt>
                <c:pt idx="10">
                  <c:v>-33.975000000001074</c:v>
                </c:pt>
                <c:pt idx="11">
                  <c:v>11.024999999998926</c:v>
                </c:pt>
                <c:pt idx="12">
                  <c:v>56.024999999998926</c:v>
                </c:pt>
                <c:pt idx="13">
                  <c:v>101.02499999999893</c:v>
                </c:pt>
                <c:pt idx="14">
                  <c:v>146.02499999999893</c:v>
                </c:pt>
                <c:pt idx="15">
                  <c:v>191.02499999999893</c:v>
                </c:pt>
                <c:pt idx="16">
                  <c:v>236.02499999999893</c:v>
                </c:pt>
                <c:pt idx="17">
                  <c:v>281.02499999999895</c:v>
                </c:pt>
                <c:pt idx="18">
                  <c:v>326.02499999999895</c:v>
                </c:pt>
                <c:pt idx="19">
                  <c:v>371.02499999999895</c:v>
                </c:pt>
                <c:pt idx="20">
                  <c:v>416.02499999999895</c:v>
                </c:pt>
                <c:pt idx="21">
                  <c:v>461.02499999999895</c:v>
                </c:pt>
                <c:pt idx="22">
                  <c:v>506.02499999999895</c:v>
                </c:pt>
                <c:pt idx="23">
                  <c:v>551.02499999999895</c:v>
                </c:pt>
                <c:pt idx="24">
                  <c:v>596.02499999999895</c:v>
                </c:pt>
                <c:pt idx="25">
                  <c:v>641.02499999999895</c:v>
                </c:pt>
                <c:pt idx="26">
                  <c:v>686.02499999999895</c:v>
                </c:pt>
                <c:pt idx="27">
                  <c:v>731.02499999999895</c:v>
                </c:pt>
                <c:pt idx="28">
                  <c:v>776.02499999999895</c:v>
                </c:pt>
                <c:pt idx="29">
                  <c:v>821.02499999999895</c:v>
                </c:pt>
                <c:pt idx="30">
                  <c:v>866.02499999999895</c:v>
                </c:pt>
                <c:pt idx="31">
                  <c:v>911.02499999999895</c:v>
                </c:pt>
                <c:pt idx="32">
                  <c:v>956.02499999999895</c:v>
                </c:pt>
                <c:pt idx="33">
                  <c:v>1001.024999999999</c:v>
                </c:pt>
                <c:pt idx="34">
                  <c:v>1046.024999999999</c:v>
                </c:pt>
                <c:pt idx="35">
                  <c:v>1091.0249999999987</c:v>
                </c:pt>
                <c:pt idx="36">
                  <c:v>1136.0249999999987</c:v>
                </c:pt>
                <c:pt idx="37">
                  <c:v>1181.0249999999987</c:v>
                </c:pt>
                <c:pt idx="38">
                  <c:v>1226.0249999999987</c:v>
                </c:pt>
                <c:pt idx="39">
                  <c:v>1271.0249999999987</c:v>
                </c:pt>
                <c:pt idx="40">
                  <c:v>1316.0249999999987</c:v>
                </c:pt>
                <c:pt idx="41">
                  <c:v>1361.0249999999987</c:v>
                </c:pt>
                <c:pt idx="42">
                  <c:v>1406.0249999999987</c:v>
                </c:pt>
                <c:pt idx="43">
                  <c:v>1451.0249999999987</c:v>
                </c:pt>
                <c:pt idx="44">
                  <c:v>1496.0249999999987</c:v>
                </c:pt>
                <c:pt idx="45">
                  <c:v>1541.0249999999987</c:v>
                </c:pt>
                <c:pt idx="46">
                  <c:v>1586.0249999999987</c:v>
                </c:pt>
                <c:pt idx="47">
                  <c:v>1631.0249999999987</c:v>
                </c:pt>
                <c:pt idx="48">
                  <c:v>1676.0249999999987</c:v>
                </c:pt>
                <c:pt idx="49">
                  <c:v>1721.0249999999987</c:v>
                </c:pt>
                <c:pt idx="50">
                  <c:v>1766.0249999999987</c:v>
                </c:pt>
                <c:pt idx="51">
                  <c:v>1811.0249999999987</c:v>
                </c:pt>
                <c:pt idx="52">
                  <c:v>1856.0249999999987</c:v>
                </c:pt>
                <c:pt idx="53">
                  <c:v>1901.0249999999987</c:v>
                </c:pt>
                <c:pt idx="54">
                  <c:v>1946.0249999999987</c:v>
                </c:pt>
                <c:pt idx="55">
                  <c:v>1991.0249999999987</c:v>
                </c:pt>
                <c:pt idx="56">
                  <c:v>2036.0249999999987</c:v>
                </c:pt>
                <c:pt idx="57">
                  <c:v>2081.0249999999987</c:v>
                </c:pt>
                <c:pt idx="58">
                  <c:v>2126.0249999999992</c:v>
                </c:pt>
                <c:pt idx="59">
                  <c:v>2171.0249999999992</c:v>
                </c:pt>
                <c:pt idx="60">
                  <c:v>2216.0249999999992</c:v>
                </c:pt>
                <c:pt idx="61">
                  <c:v>2261.0249999999992</c:v>
                </c:pt>
                <c:pt idx="62">
                  <c:v>2306.0249999999992</c:v>
                </c:pt>
                <c:pt idx="63">
                  <c:v>2351.0249999999992</c:v>
                </c:pt>
                <c:pt idx="64">
                  <c:v>2396.0249999999992</c:v>
                </c:pt>
                <c:pt idx="65">
                  <c:v>2441.0249999999992</c:v>
                </c:pt>
              </c:numCache>
            </c:numRef>
          </c:yVal>
          <c:smooth val="1"/>
        </c:ser>
        <c:ser>
          <c:idx val="5"/>
          <c:order val="4"/>
          <c:marker>
            <c:symbol val="none"/>
          </c:marker>
          <c:xVal>
            <c:numRef>
              <c:f>'Nonisoth SS stab'!$A$19:$A$84</c:f>
              <c:numCache>
                <c:formatCode>General</c:formatCode>
                <c:ptCount val="66"/>
                <c:pt idx="0">
                  <c:v>303.14999999999998</c:v>
                </c:pt>
                <c:pt idx="1">
                  <c:v>305.14999999999998</c:v>
                </c:pt>
                <c:pt idx="2">
                  <c:v>307.14999999999998</c:v>
                </c:pt>
                <c:pt idx="3">
                  <c:v>309.14999999999998</c:v>
                </c:pt>
                <c:pt idx="4">
                  <c:v>311.14999999999998</c:v>
                </c:pt>
                <c:pt idx="5">
                  <c:v>313.14999999999998</c:v>
                </c:pt>
                <c:pt idx="6">
                  <c:v>315.14999999999998</c:v>
                </c:pt>
                <c:pt idx="7">
                  <c:v>317.14999999999998</c:v>
                </c:pt>
                <c:pt idx="8">
                  <c:v>319.14999999999998</c:v>
                </c:pt>
                <c:pt idx="9">
                  <c:v>321.14999999999998</c:v>
                </c:pt>
                <c:pt idx="10">
                  <c:v>323.14999999999998</c:v>
                </c:pt>
                <c:pt idx="11">
                  <c:v>325.14999999999998</c:v>
                </c:pt>
                <c:pt idx="12">
                  <c:v>327.14999999999998</c:v>
                </c:pt>
                <c:pt idx="13">
                  <c:v>329.15</c:v>
                </c:pt>
                <c:pt idx="14">
                  <c:v>331.15</c:v>
                </c:pt>
                <c:pt idx="15">
                  <c:v>333.15</c:v>
                </c:pt>
                <c:pt idx="16">
                  <c:v>335.15</c:v>
                </c:pt>
                <c:pt idx="17">
                  <c:v>337.15</c:v>
                </c:pt>
                <c:pt idx="18">
                  <c:v>339.15</c:v>
                </c:pt>
                <c:pt idx="19">
                  <c:v>341.15</c:v>
                </c:pt>
                <c:pt idx="20">
                  <c:v>343.15</c:v>
                </c:pt>
                <c:pt idx="21">
                  <c:v>345.15</c:v>
                </c:pt>
                <c:pt idx="22">
                  <c:v>347.15</c:v>
                </c:pt>
                <c:pt idx="23">
                  <c:v>349.15</c:v>
                </c:pt>
                <c:pt idx="24">
                  <c:v>351.15</c:v>
                </c:pt>
                <c:pt idx="25">
                  <c:v>353.15</c:v>
                </c:pt>
                <c:pt idx="26">
                  <c:v>355.15</c:v>
                </c:pt>
                <c:pt idx="27">
                  <c:v>357.15</c:v>
                </c:pt>
                <c:pt idx="28">
                  <c:v>359.15</c:v>
                </c:pt>
                <c:pt idx="29">
                  <c:v>361.15</c:v>
                </c:pt>
                <c:pt idx="30">
                  <c:v>363.15</c:v>
                </c:pt>
                <c:pt idx="31">
                  <c:v>365.15</c:v>
                </c:pt>
                <c:pt idx="32">
                  <c:v>367.15</c:v>
                </c:pt>
                <c:pt idx="33">
                  <c:v>369.15</c:v>
                </c:pt>
                <c:pt idx="34">
                  <c:v>371.15</c:v>
                </c:pt>
                <c:pt idx="35">
                  <c:v>373.15</c:v>
                </c:pt>
                <c:pt idx="36">
                  <c:v>375.15</c:v>
                </c:pt>
                <c:pt idx="37">
                  <c:v>377.15</c:v>
                </c:pt>
                <c:pt idx="38">
                  <c:v>379.15</c:v>
                </c:pt>
                <c:pt idx="39">
                  <c:v>381.15</c:v>
                </c:pt>
                <c:pt idx="40">
                  <c:v>383.15</c:v>
                </c:pt>
                <c:pt idx="41">
                  <c:v>385.15</c:v>
                </c:pt>
                <c:pt idx="42">
                  <c:v>387.15</c:v>
                </c:pt>
                <c:pt idx="43">
                  <c:v>389.15</c:v>
                </c:pt>
                <c:pt idx="44">
                  <c:v>391.15</c:v>
                </c:pt>
                <c:pt idx="45">
                  <c:v>393.15</c:v>
                </c:pt>
                <c:pt idx="46">
                  <c:v>395.15</c:v>
                </c:pt>
                <c:pt idx="47">
                  <c:v>397.15</c:v>
                </c:pt>
                <c:pt idx="48">
                  <c:v>399.15</c:v>
                </c:pt>
                <c:pt idx="49">
                  <c:v>401.15</c:v>
                </c:pt>
                <c:pt idx="50">
                  <c:v>403.15</c:v>
                </c:pt>
                <c:pt idx="51">
                  <c:v>405.15</c:v>
                </c:pt>
                <c:pt idx="52">
                  <c:v>407.15</c:v>
                </c:pt>
                <c:pt idx="53">
                  <c:v>409.15</c:v>
                </c:pt>
                <c:pt idx="54">
                  <c:v>411.15</c:v>
                </c:pt>
                <c:pt idx="55">
                  <c:v>413.15</c:v>
                </c:pt>
                <c:pt idx="56">
                  <c:v>415.15</c:v>
                </c:pt>
                <c:pt idx="57">
                  <c:v>417.15</c:v>
                </c:pt>
                <c:pt idx="58">
                  <c:v>419.15</c:v>
                </c:pt>
                <c:pt idx="59">
                  <c:v>421.15</c:v>
                </c:pt>
                <c:pt idx="60">
                  <c:v>423.15</c:v>
                </c:pt>
                <c:pt idx="61">
                  <c:v>425.15</c:v>
                </c:pt>
                <c:pt idx="62">
                  <c:v>427.15</c:v>
                </c:pt>
                <c:pt idx="63">
                  <c:v>429.15</c:v>
                </c:pt>
                <c:pt idx="64">
                  <c:v>431.15</c:v>
                </c:pt>
                <c:pt idx="65">
                  <c:v>433.15</c:v>
                </c:pt>
              </c:numCache>
            </c:numRef>
          </c:xVal>
          <c:yVal>
            <c:numRef>
              <c:f>'Nonisoth SS stab'!$K$19:$K$84</c:f>
              <c:numCache>
                <c:formatCode>General</c:formatCode>
                <c:ptCount val="66"/>
                <c:pt idx="0">
                  <c:v>-85.950000000001125</c:v>
                </c:pt>
                <c:pt idx="1">
                  <c:v>-40.950000000001125</c:v>
                </c:pt>
                <c:pt idx="2">
                  <c:v>4.0499999999988745</c:v>
                </c:pt>
                <c:pt idx="3">
                  <c:v>49.049999999998875</c:v>
                </c:pt>
                <c:pt idx="4">
                  <c:v>94.049999999998875</c:v>
                </c:pt>
                <c:pt idx="5">
                  <c:v>139.04999999999887</c:v>
                </c:pt>
                <c:pt idx="6">
                  <c:v>184.04999999999887</c:v>
                </c:pt>
                <c:pt idx="7">
                  <c:v>229.04999999999887</c:v>
                </c:pt>
                <c:pt idx="8">
                  <c:v>274.04999999999887</c:v>
                </c:pt>
                <c:pt idx="9">
                  <c:v>319.04999999999887</c:v>
                </c:pt>
                <c:pt idx="10">
                  <c:v>364.04999999999887</c:v>
                </c:pt>
                <c:pt idx="11">
                  <c:v>409.04999999999887</c:v>
                </c:pt>
                <c:pt idx="12">
                  <c:v>454.04999999999887</c:v>
                </c:pt>
                <c:pt idx="13">
                  <c:v>499.04999999999887</c:v>
                </c:pt>
                <c:pt idx="14">
                  <c:v>544.04999999999882</c:v>
                </c:pt>
                <c:pt idx="15">
                  <c:v>589.04999999999882</c:v>
                </c:pt>
                <c:pt idx="16">
                  <c:v>634.04999999999882</c:v>
                </c:pt>
                <c:pt idx="17">
                  <c:v>679.04999999999882</c:v>
                </c:pt>
                <c:pt idx="18">
                  <c:v>724.04999999999882</c:v>
                </c:pt>
                <c:pt idx="19">
                  <c:v>769.04999999999882</c:v>
                </c:pt>
                <c:pt idx="20">
                  <c:v>814.04999999999882</c:v>
                </c:pt>
                <c:pt idx="21">
                  <c:v>859.04999999999882</c:v>
                </c:pt>
                <c:pt idx="22">
                  <c:v>904.04999999999882</c:v>
                </c:pt>
                <c:pt idx="23">
                  <c:v>949.04999999999882</c:v>
                </c:pt>
                <c:pt idx="24">
                  <c:v>994.04999999999882</c:v>
                </c:pt>
                <c:pt idx="25">
                  <c:v>1039.0499999999988</c:v>
                </c:pt>
                <c:pt idx="26">
                  <c:v>1084.0499999999988</c:v>
                </c:pt>
                <c:pt idx="27">
                  <c:v>1129.0499999999988</c:v>
                </c:pt>
                <c:pt idx="28">
                  <c:v>1174.0499999999988</c:v>
                </c:pt>
                <c:pt idx="29">
                  <c:v>1219.0499999999988</c:v>
                </c:pt>
                <c:pt idx="30">
                  <c:v>1264.0499999999988</c:v>
                </c:pt>
                <c:pt idx="31">
                  <c:v>1309.0499999999988</c:v>
                </c:pt>
                <c:pt idx="32">
                  <c:v>1354.0499999999988</c:v>
                </c:pt>
                <c:pt idx="33">
                  <c:v>1399.0499999999988</c:v>
                </c:pt>
                <c:pt idx="34">
                  <c:v>1444.0499999999988</c:v>
                </c:pt>
                <c:pt idx="35">
                  <c:v>1489.0499999999988</c:v>
                </c:pt>
                <c:pt idx="36">
                  <c:v>1534.0499999999988</c:v>
                </c:pt>
                <c:pt idx="37">
                  <c:v>1579.0499999999988</c:v>
                </c:pt>
                <c:pt idx="38">
                  <c:v>1624.0499999999988</c:v>
                </c:pt>
                <c:pt idx="39">
                  <c:v>1669.0499999999988</c:v>
                </c:pt>
                <c:pt idx="40">
                  <c:v>1714.0499999999988</c:v>
                </c:pt>
                <c:pt idx="41">
                  <c:v>1759.0499999999988</c:v>
                </c:pt>
                <c:pt idx="42">
                  <c:v>1804.0499999999988</c:v>
                </c:pt>
                <c:pt idx="43">
                  <c:v>1849.0499999999988</c:v>
                </c:pt>
                <c:pt idx="44">
                  <c:v>1894.0499999999988</c:v>
                </c:pt>
                <c:pt idx="45">
                  <c:v>1939.0499999999988</c:v>
                </c:pt>
                <c:pt idx="46">
                  <c:v>1984.0499999999988</c:v>
                </c:pt>
                <c:pt idx="47">
                  <c:v>2029.0499999999988</c:v>
                </c:pt>
                <c:pt idx="48">
                  <c:v>2074.0499999999988</c:v>
                </c:pt>
                <c:pt idx="49">
                  <c:v>2119.0499999999993</c:v>
                </c:pt>
                <c:pt idx="50">
                  <c:v>2164.0499999999993</c:v>
                </c:pt>
                <c:pt idx="51">
                  <c:v>2209.0499999999993</c:v>
                </c:pt>
                <c:pt idx="52">
                  <c:v>2254.0499999999993</c:v>
                </c:pt>
                <c:pt idx="53">
                  <c:v>2299.0499999999993</c:v>
                </c:pt>
                <c:pt idx="54">
                  <c:v>2344.0499999999993</c:v>
                </c:pt>
                <c:pt idx="55">
                  <c:v>2389.0499999999993</c:v>
                </c:pt>
                <c:pt idx="56">
                  <c:v>2434.0499999999993</c:v>
                </c:pt>
                <c:pt idx="57">
                  <c:v>2479.0499999999993</c:v>
                </c:pt>
                <c:pt idx="58">
                  <c:v>2524.0499999999993</c:v>
                </c:pt>
                <c:pt idx="59">
                  <c:v>2569.0499999999993</c:v>
                </c:pt>
                <c:pt idx="60">
                  <c:v>2614.0499999999993</c:v>
                </c:pt>
                <c:pt idx="61">
                  <c:v>2659.0499999999993</c:v>
                </c:pt>
                <c:pt idx="62">
                  <c:v>2704.0499999999993</c:v>
                </c:pt>
                <c:pt idx="63">
                  <c:v>2749.0499999999993</c:v>
                </c:pt>
                <c:pt idx="64">
                  <c:v>2794.0499999999993</c:v>
                </c:pt>
                <c:pt idx="65">
                  <c:v>2839.0499999999993</c:v>
                </c:pt>
              </c:numCache>
            </c:numRef>
          </c:yVal>
          <c:smooth val="1"/>
        </c:ser>
        <c:ser>
          <c:idx val="6"/>
          <c:order val="5"/>
          <c:marker>
            <c:symbol val="none"/>
          </c:marker>
          <c:xVal>
            <c:numRef>
              <c:f>'Nonisoth SS stab'!$A$19:$A$84</c:f>
              <c:numCache>
                <c:formatCode>General</c:formatCode>
                <c:ptCount val="66"/>
                <c:pt idx="0">
                  <c:v>303.14999999999998</c:v>
                </c:pt>
                <c:pt idx="1">
                  <c:v>305.14999999999998</c:v>
                </c:pt>
                <c:pt idx="2">
                  <c:v>307.14999999999998</c:v>
                </c:pt>
                <c:pt idx="3">
                  <c:v>309.14999999999998</c:v>
                </c:pt>
                <c:pt idx="4">
                  <c:v>311.14999999999998</c:v>
                </c:pt>
                <c:pt idx="5">
                  <c:v>313.14999999999998</c:v>
                </c:pt>
                <c:pt idx="6">
                  <c:v>315.14999999999998</c:v>
                </c:pt>
                <c:pt idx="7">
                  <c:v>317.14999999999998</c:v>
                </c:pt>
                <c:pt idx="8">
                  <c:v>319.14999999999998</c:v>
                </c:pt>
                <c:pt idx="9">
                  <c:v>321.14999999999998</c:v>
                </c:pt>
                <c:pt idx="10">
                  <c:v>323.14999999999998</c:v>
                </c:pt>
                <c:pt idx="11">
                  <c:v>325.14999999999998</c:v>
                </c:pt>
                <c:pt idx="12">
                  <c:v>327.14999999999998</c:v>
                </c:pt>
                <c:pt idx="13">
                  <c:v>329.15</c:v>
                </c:pt>
                <c:pt idx="14">
                  <c:v>331.15</c:v>
                </c:pt>
                <c:pt idx="15">
                  <c:v>333.15</c:v>
                </c:pt>
                <c:pt idx="16">
                  <c:v>335.15</c:v>
                </c:pt>
                <c:pt idx="17">
                  <c:v>337.15</c:v>
                </c:pt>
                <c:pt idx="18">
                  <c:v>339.15</c:v>
                </c:pt>
                <c:pt idx="19">
                  <c:v>341.15</c:v>
                </c:pt>
                <c:pt idx="20">
                  <c:v>343.15</c:v>
                </c:pt>
                <c:pt idx="21">
                  <c:v>345.15</c:v>
                </c:pt>
                <c:pt idx="22">
                  <c:v>347.15</c:v>
                </c:pt>
                <c:pt idx="23">
                  <c:v>349.15</c:v>
                </c:pt>
                <c:pt idx="24">
                  <c:v>351.15</c:v>
                </c:pt>
                <c:pt idx="25">
                  <c:v>353.15</c:v>
                </c:pt>
                <c:pt idx="26">
                  <c:v>355.15</c:v>
                </c:pt>
                <c:pt idx="27">
                  <c:v>357.15</c:v>
                </c:pt>
                <c:pt idx="28">
                  <c:v>359.15</c:v>
                </c:pt>
                <c:pt idx="29">
                  <c:v>361.15</c:v>
                </c:pt>
                <c:pt idx="30">
                  <c:v>363.15</c:v>
                </c:pt>
                <c:pt idx="31">
                  <c:v>365.15</c:v>
                </c:pt>
                <c:pt idx="32">
                  <c:v>367.15</c:v>
                </c:pt>
                <c:pt idx="33">
                  <c:v>369.15</c:v>
                </c:pt>
                <c:pt idx="34">
                  <c:v>371.15</c:v>
                </c:pt>
                <c:pt idx="35">
                  <c:v>373.15</c:v>
                </c:pt>
                <c:pt idx="36">
                  <c:v>375.15</c:v>
                </c:pt>
                <c:pt idx="37">
                  <c:v>377.15</c:v>
                </c:pt>
                <c:pt idx="38">
                  <c:v>379.15</c:v>
                </c:pt>
                <c:pt idx="39">
                  <c:v>381.15</c:v>
                </c:pt>
                <c:pt idx="40">
                  <c:v>383.15</c:v>
                </c:pt>
                <c:pt idx="41">
                  <c:v>385.15</c:v>
                </c:pt>
                <c:pt idx="42">
                  <c:v>387.15</c:v>
                </c:pt>
                <c:pt idx="43">
                  <c:v>389.15</c:v>
                </c:pt>
                <c:pt idx="44">
                  <c:v>391.15</c:v>
                </c:pt>
                <c:pt idx="45">
                  <c:v>393.15</c:v>
                </c:pt>
                <c:pt idx="46">
                  <c:v>395.15</c:v>
                </c:pt>
                <c:pt idx="47">
                  <c:v>397.15</c:v>
                </c:pt>
                <c:pt idx="48">
                  <c:v>399.15</c:v>
                </c:pt>
                <c:pt idx="49">
                  <c:v>401.15</c:v>
                </c:pt>
                <c:pt idx="50">
                  <c:v>403.15</c:v>
                </c:pt>
                <c:pt idx="51">
                  <c:v>405.15</c:v>
                </c:pt>
                <c:pt idx="52">
                  <c:v>407.15</c:v>
                </c:pt>
                <c:pt idx="53">
                  <c:v>409.15</c:v>
                </c:pt>
                <c:pt idx="54">
                  <c:v>411.15</c:v>
                </c:pt>
                <c:pt idx="55">
                  <c:v>413.15</c:v>
                </c:pt>
                <c:pt idx="56">
                  <c:v>415.15</c:v>
                </c:pt>
                <c:pt idx="57">
                  <c:v>417.15</c:v>
                </c:pt>
                <c:pt idx="58">
                  <c:v>419.15</c:v>
                </c:pt>
                <c:pt idx="59">
                  <c:v>421.15</c:v>
                </c:pt>
                <c:pt idx="60">
                  <c:v>423.15</c:v>
                </c:pt>
                <c:pt idx="61">
                  <c:v>425.15</c:v>
                </c:pt>
                <c:pt idx="62">
                  <c:v>427.15</c:v>
                </c:pt>
                <c:pt idx="63">
                  <c:v>429.15</c:v>
                </c:pt>
                <c:pt idx="64">
                  <c:v>431.15</c:v>
                </c:pt>
                <c:pt idx="65">
                  <c:v>433.15</c:v>
                </c:pt>
              </c:numCache>
            </c:numRef>
          </c:xVal>
          <c:yVal>
            <c:numRef>
              <c:f>'Nonisoth SS stab'!$L$19:$L$84</c:f>
              <c:numCache>
                <c:formatCode>General</c:formatCode>
                <c:ptCount val="66"/>
                <c:pt idx="0">
                  <c:v>0</c:v>
                </c:pt>
                <c:pt idx="1">
                  <c:v>45</c:v>
                </c:pt>
                <c:pt idx="2">
                  <c:v>90</c:v>
                </c:pt>
                <c:pt idx="3">
                  <c:v>135</c:v>
                </c:pt>
                <c:pt idx="4">
                  <c:v>180</c:v>
                </c:pt>
                <c:pt idx="5">
                  <c:v>225</c:v>
                </c:pt>
                <c:pt idx="6">
                  <c:v>270</c:v>
                </c:pt>
                <c:pt idx="7">
                  <c:v>315</c:v>
                </c:pt>
                <c:pt idx="8">
                  <c:v>360</c:v>
                </c:pt>
                <c:pt idx="9">
                  <c:v>405</c:v>
                </c:pt>
                <c:pt idx="10">
                  <c:v>450</c:v>
                </c:pt>
                <c:pt idx="11">
                  <c:v>495</c:v>
                </c:pt>
                <c:pt idx="12">
                  <c:v>540</c:v>
                </c:pt>
                <c:pt idx="13">
                  <c:v>585</c:v>
                </c:pt>
                <c:pt idx="14">
                  <c:v>630</c:v>
                </c:pt>
                <c:pt idx="15">
                  <c:v>675</c:v>
                </c:pt>
                <c:pt idx="16">
                  <c:v>720</c:v>
                </c:pt>
                <c:pt idx="17">
                  <c:v>765</c:v>
                </c:pt>
                <c:pt idx="18">
                  <c:v>810</c:v>
                </c:pt>
                <c:pt idx="19">
                  <c:v>855</c:v>
                </c:pt>
                <c:pt idx="20">
                  <c:v>900</c:v>
                </c:pt>
                <c:pt idx="21">
                  <c:v>945</c:v>
                </c:pt>
                <c:pt idx="22">
                  <c:v>990</c:v>
                </c:pt>
                <c:pt idx="23">
                  <c:v>1035</c:v>
                </c:pt>
                <c:pt idx="24">
                  <c:v>1080</c:v>
                </c:pt>
                <c:pt idx="25">
                  <c:v>1125</c:v>
                </c:pt>
                <c:pt idx="26">
                  <c:v>1170</c:v>
                </c:pt>
                <c:pt idx="27">
                  <c:v>1215</c:v>
                </c:pt>
                <c:pt idx="28">
                  <c:v>1260</c:v>
                </c:pt>
                <c:pt idx="29">
                  <c:v>1305</c:v>
                </c:pt>
                <c:pt idx="30">
                  <c:v>1350</c:v>
                </c:pt>
                <c:pt idx="31">
                  <c:v>1395</c:v>
                </c:pt>
                <c:pt idx="32">
                  <c:v>1440</c:v>
                </c:pt>
                <c:pt idx="33">
                  <c:v>1485</c:v>
                </c:pt>
                <c:pt idx="34">
                  <c:v>1530</c:v>
                </c:pt>
                <c:pt idx="35">
                  <c:v>1575</c:v>
                </c:pt>
                <c:pt idx="36">
                  <c:v>1620</c:v>
                </c:pt>
                <c:pt idx="37">
                  <c:v>1665</c:v>
                </c:pt>
                <c:pt idx="38">
                  <c:v>1710</c:v>
                </c:pt>
                <c:pt idx="39">
                  <c:v>1755</c:v>
                </c:pt>
                <c:pt idx="40">
                  <c:v>1800</c:v>
                </c:pt>
                <c:pt idx="41">
                  <c:v>1845</c:v>
                </c:pt>
                <c:pt idx="42">
                  <c:v>1890</c:v>
                </c:pt>
                <c:pt idx="43">
                  <c:v>1935</c:v>
                </c:pt>
                <c:pt idx="44">
                  <c:v>1980</c:v>
                </c:pt>
                <c:pt idx="45">
                  <c:v>2025</c:v>
                </c:pt>
                <c:pt idx="46">
                  <c:v>2070</c:v>
                </c:pt>
                <c:pt idx="47">
                  <c:v>2115</c:v>
                </c:pt>
                <c:pt idx="48">
                  <c:v>2160</c:v>
                </c:pt>
                <c:pt idx="49">
                  <c:v>2205</c:v>
                </c:pt>
                <c:pt idx="50">
                  <c:v>2250</c:v>
                </c:pt>
                <c:pt idx="51">
                  <c:v>2295</c:v>
                </c:pt>
                <c:pt idx="52">
                  <c:v>2340</c:v>
                </c:pt>
                <c:pt idx="53">
                  <c:v>2385</c:v>
                </c:pt>
                <c:pt idx="54">
                  <c:v>2430</c:v>
                </c:pt>
                <c:pt idx="55">
                  <c:v>2475</c:v>
                </c:pt>
                <c:pt idx="56">
                  <c:v>2520</c:v>
                </c:pt>
                <c:pt idx="57">
                  <c:v>2565</c:v>
                </c:pt>
                <c:pt idx="58">
                  <c:v>2610</c:v>
                </c:pt>
                <c:pt idx="59">
                  <c:v>2655</c:v>
                </c:pt>
                <c:pt idx="60">
                  <c:v>2700</c:v>
                </c:pt>
                <c:pt idx="61">
                  <c:v>2745</c:v>
                </c:pt>
                <c:pt idx="62">
                  <c:v>2790</c:v>
                </c:pt>
                <c:pt idx="63">
                  <c:v>2835</c:v>
                </c:pt>
                <c:pt idx="64">
                  <c:v>2880</c:v>
                </c:pt>
                <c:pt idx="65">
                  <c:v>2925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210624"/>
        <c:axId val="151224704"/>
      </c:scatterChart>
      <c:valAx>
        <c:axId val="151210624"/>
        <c:scaling>
          <c:orientation val="minMax"/>
          <c:max val="423.15000000000009"/>
          <c:min val="303.15000000000009"/>
        </c:scaling>
        <c:delete val="0"/>
        <c:axPos val="b"/>
        <c:numFmt formatCode="General" sourceLinked="1"/>
        <c:majorTickMark val="out"/>
        <c:minorTickMark val="none"/>
        <c:tickLblPos val="nextTo"/>
        <c:crossAx val="151224704"/>
        <c:crosses val="autoZero"/>
        <c:crossBetween val="midCat"/>
      </c:valAx>
      <c:valAx>
        <c:axId val="151224704"/>
        <c:scaling>
          <c:orientation val="minMax"/>
          <c:max val="2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15121062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20775581666626"/>
          <c:y val="3.4762586494869969E-2"/>
          <c:w val="0.76094806987676078"/>
          <c:h val="0.80356716774039583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'Nonisoth SS bal'!$A$41:$A$55</c:f>
              <c:numCache>
                <c:formatCode>General</c:formatCode>
                <c:ptCount val="15"/>
                <c:pt idx="0">
                  <c:v>328.15</c:v>
                </c:pt>
                <c:pt idx="1">
                  <c:v>325.14999999999998</c:v>
                </c:pt>
                <c:pt idx="2">
                  <c:v>322.14999999999998</c:v>
                </c:pt>
                <c:pt idx="3">
                  <c:v>319.14999999999998</c:v>
                </c:pt>
                <c:pt idx="4">
                  <c:v>316.14999999999998</c:v>
                </c:pt>
                <c:pt idx="5">
                  <c:v>313.14999999999998</c:v>
                </c:pt>
                <c:pt idx="6">
                  <c:v>310.14999999999998</c:v>
                </c:pt>
                <c:pt idx="7">
                  <c:v>308.14999999999998</c:v>
                </c:pt>
                <c:pt idx="8">
                  <c:v>306.97000000000003</c:v>
                </c:pt>
                <c:pt idx="9">
                  <c:v>306.97000000000003</c:v>
                </c:pt>
                <c:pt idx="10">
                  <c:v>306.95999999999998</c:v>
                </c:pt>
                <c:pt idx="11">
                  <c:v>306.95999999999998</c:v>
                </c:pt>
                <c:pt idx="12">
                  <c:v>306.14999999999998</c:v>
                </c:pt>
                <c:pt idx="13">
                  <c:v>304.14999999999998</c:v>
                </c:pt>
                <c:pt idx="14">
                  <c:v>303.14999999999998</c:v>
                </c:pt>
              </c:numCache>
            </c:numRef>
          </c:xVal>
          <c:yVal>
            <c:numRef>
              <c:f>'Nonisoth SS bal'!$B$41:$B$55</c:f>
              <c:numCache>
                <c:formatCode>General</c:formatCode>
                <c:ptCount val="15"/>
                <c:pt idx="0">
                  <c:v>406.95784362796826</c:v>
                </c:pt>
                <c:pt idx="1">
                  <c:v>403.63797650624213</c:v>
                </c:pt>
                <c:pt idx="2">
                  <c:v>400.21273630310583</c:v>
                </c:pt>
                <c:pt idx="3">
                  <c:v>396.63421167819502</c:v>
                </c:pt>
                <c:pt idx="4">
                  <c:v>392.81945142112295</c:v>
                </c:pt>
                <c:pt idx="5">
                  <c:v>388.60363630900321</c:v>
                </c:pt>
                <c:pt idx="6">
                  <c:v>383.56034049593734</c:v>
                </c:pt>
                <c:pt idx="7">
                  <c:v>378.92549584403679</c:v>
                </c:pt>
                <c:pt idx="8">
                  <c:v>371.5857666082631</c:v>
                </c:pt>
                <c:pt idx="9">
                  <c:v>371.5857666082631</c:v>
                </c:pt>
                <c:pt idx="10">
                  <c:v>307.44812400364196</c:v>
                </c:pt>
                <c:pt idx="11">
                  <c:v>307.44812400364196</c:v>
                </c:pt>
                <c:pt idx="12">
                  <c:v>306.58771860575308</c:v>
                </c:pt>
                <c:pt idx="13">
                  <c:v>304.48435531455908</c:v>
                </c:pt>
                <c:pt idx="14">
                  <c:v>303.44212887923447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232896"/>
        <c:axId val="151234816"/>
      </c:scatterChart>
      <c:valAx>
        <c:axId val="151232896"/>
        <c:scaling>
          <c:orientation val="minMax"/>
          <c:max val="328.15000000000009"/>
          <c:min val="303.15000000000009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i="1"/>
                  <a:t>T</a:t>
                </a:r>
                <a:r>
                  <a:rPr lang="en-US" sz="2000" baseline="-25000"/>
                  <a:t>in</a:t>
                </a:r>
                <a:r>
                  <a:rPr lang="en-US" sz="2000"/>
                  <a:t> (K)</a:t>
                </a:r>
              </a:p>
            </c:rich>
          </c:tx>
          <c:layout>
            <c:manualLayout>
              <c:xMode val="edge"/>
              <c:yMode val="edge"/>
              <c:x val="0.52278500432369135"/>
              <c:y val="0.922393859858426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1234816"/>
        <c:crosses val="autoZero"/>
        <c:crossBetween val="midCat"/>
      </c:valAx>
      <c:valAx>
        <c:axId val="151234816"/>
        <c:scaling>
          <c:orientation val="minMax"/>
          <c:max val="413.15000000000009"/>
          <c:min val="303.1500000000000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i="1"/>
                  <a:t>T</a:t>
                </a:r>
                <a:r>
                  <a:rPr lang="en-US" sz="2000"/>
                  <a:t> (K)</a:t>
                </a:r>
              </a:p>
            </c:rich>
          </c:tx>
          <c:layout>
            <c:manualLayout>
              <c:xMode val="edge"/>
              <c:yMode val="edge"/>
              <c:x val="2.0524690983923441E-2"/>
              <c:y val="0.3953137675972323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1232896"/>
        <c:crosses val="autoZero"/>
        <c:crossBetween val="midCat"/>
        <c:majorUnit val="10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20775581666626"/>
          <c:y val="3.4762586494869969E-2"/>
          <c:w val="0.76094806987676078"/>
          <c:h val="0.80356716774039583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'Nonisoth SS bal'!$A$41:$A$71</c:f>
              <c:numCache>
                <c:formatCode>General</c:formatCode>
                <c:ptCount val="31"/>
                <c:pt idx="0">
                  <c:v>328.15</c:v>
                </c:pt>
                <c:pt idx="1">
                  <c:v>325.14999999999998</c:v>
                </c:pt>
                <c:pt idx="2">
                  <c:v>322.14999999999998</c:v>
                </c:pt>
                <c:pt idx="3">
                  <c:v>319.14999999999998</c:v>
                </c:pt>
                <c:pt idx="4">
                  <c:v>316.14999999999998</c:v>
                </c:pt>
                <c:pt idx="5">
                  <c:v>313.14999999999998</c:v>
                </c:pt>
                <c:pt idx="6">
                  <c:v>310.14999999999998</c:v>
                </c:pt>
                <c:pt idx="7">
                  <c:v>308.14999999999998</c:v>
                </c:pt>
                <c:pt idx="8">
                  <c:v>306.97000000000003</c:v>
                </c:pt>
                <c:pt idx="9">
                  <c:v>306.97000000000003</c:v>
                </c:pt>
                <c:pt idx="10">
                  <c:v>306.95999999999998</c:v>
                </c:pt>
                <c:pt idx="11">
                  <c:v>306.95999999999998</c:v>
                </c:pt>
                <c:pt idx="12">
                  <c:v>306.14999999999998</c:v>
                </c:pt>
                <c:pt idx="13">
                  <c:v>304.14999999999998</c:v>
                </c:pt>
                <c:pt idx="14">
                  <c:v>303.14999999999998</c:v>
                </c:pt>
                <c:pt idx="16">
                  <c:v>306.14999999999998</c:v>
                </c:pt>
                <c:pt idx="17">
                  <c:v>306.95999999999998</c:v>
                </c:pt>
                <c:pt idx="18">
                  <c:v>308.14999999999998</c:v>
                </c:pt>
                <c:pt idx="19">
                  <c:v>311.14999999999998</c:v>
                </c:pt>
                <c:pt idx="20">
                  <c:v>314.14999999999998</c:v>
                </c:pt>
                <c:pt idx="21">
                  <c:v>317.14999999999998</c:v>
                </c:pt>
                <c:pt idx="22">
                  <c:v>320.14999999999998</c:v>
                </c:pt>
                <c:pt idx="23">
                  <c:v>323.14999999999998</c:v>
                </c:pt>
                <c:pt idx="24">
                  <c:v>324.68</c:v>
                </c:pt>
                <c:pt idx="25">
                  <c:v>324.68</c:v>
                </c:pt>
                <c:pt idx="26">
                  <c:v>324.69</c:v>
                </c:pt>
              </c:numCache>
            </c:numRef>
          </c:xVal>
          <c:yVal>
            <c:numRef>
              <c:f>'Nonisoth SS bal'!$B$41:$B$71</c:f>
              <c:numCache>
                <c:formatCode>General</c:formatCode>
                <c:ptCount val="31"/>
                <c:pt idx="0">
                  <c:v>406.95784362796826</c:v>
                </c:pt>
                <c:pt idx="1">
                  <c:v>403.63797650624213</c:v>
                </c:pt>
                <c:pt idx="2">
                  <c:v>400.21273630310583</c:v>
                </c:pt>
                <c:pt idx="3">
                  <c:v>396.63421167819502</c:v>
                </c:pt>
                <c:pt idx="4">
                  <c:v>392.81945142112295</c:v>
                </c:pt>
                <c:pt idx="5">
                  <c:v>388.60363630900321</c:v>
                </c:pt>
                <c:pt idx="6">
                  <c:v>383.56034049593734</c:v>
                </c:pt>
                <c:pt idx="7">
                  <c:v>378.92549584403679</c:v>
                </c:pt>
                <c:pt idx="8">
                  <c:v>371.5857666082631</c:v>
                </c:pt>
                <c:pt idx="9">
                  <c:v>371.5857666082631</c:v>
                </c:pt>
                <c:pt idx="10">
                  <c:v>307.44812400364196</c:v>
                </c:pt>
                <c:pt idx="11">
                  <c:v>307.44812400364196</c:v>
                </c:pt>
                <c:pt idx="12">
                  <c:v>306.58771860575308</c:v>
                </c:pt>
                <c:pt idx="13">
                  <c:v>304.48435531455908</c:v>
                </c:pt>
                <c:pt idx="14">
                  <c:v>303.44212887923447</c:v>
                </c:pt>
                <c:pt idx="16">
                  <c:v>306.58771860575308</c:v>
                </c:pt>
                <c:pt idx="17">
                  <c:v>307.44812400364196</c:v>
                </c:pt>
                <c:pt idx="18">
                  <c:v>308.72293517295873</c:v>
                </c:pt>
                <c:pt idx="19">
                  <c:v>312.0097619438759</c:v>
                </c:pt>
                <c:pt idx="20">
                  <c:v>315.44995391659609</c:v>
                </c:pt>
                <c:pt idx="21">
                  <c:v>319.1501836991045</c:v>
                </c:pt>
                <c:pt idx="22">
                  <c:v>323.35130455230927</c:v>
                </c:pt>
                <c:pt idx="23">
                  <c:v>328.90045804784228</c:v>
                </c:pt>
                <c:pt idx="24">
                  <c:v>335.57366570841435</c:v>
                </c:pt>
                <c:pt idx="25">
                  <c:v>335.57366570841435</c:v>
                </c:pt>
                <c:pt idx="26">
                  <c:v>403.12055060977093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251200"/>
        <c:axId val="151253376"/>
      </c:scatterChart>
      <c:valAx>
        <c:axId val="151251200"/>
        <c:scaling>
          <c:orientation val="minMax"/>
          <c:max val="328.15000000000009"/>
          <c:min val="303.15000000000009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i="1"/>
                  <a:t>T</a:t>
                </a:r>
                <a:r>
                  <a:rPr lang="en-US" sz="2000" baseline="-25000"/>
                  <a:t>in</a:t>
                </a:r>
                <a:r>
                  <a:rPr lang="en-US" sz="2000"/>
                  <a:t> (K)</a:t>
                </a:r>
              </a:p>
            </c:rich>
          </c:tx>
          <c:layout>
            <c:manualLayout>
              <c:xMode val="edge"/>
              <c:yMode val="edge"/>
              <c:x val="0.52278500432369135"/>
              <c:y val="0.922393859858426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1253376"/>
        <c:crosses val="autoZero"/>
        <c:crossBetween val="midCat"/>
      </c:valAx>
      <c:valAx>
        <c:axId val="151253376"/>
        <c:scaling>
          <c:orientation val="minMax"/>
          <c:max val="413.15000000000009"/>
          <c:min val="303.1500000000000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i="1"/>
                  <a:t>T</a:t>
                </a:r>
                <a:r>
                  <a:rPr lang="en-US" sz="2000"/>
                  <a:t> (K)</a:t>
                </a:r>
              </a:p>
            </c:rich>
          </c:tx>
          <c:layout>
            <c:manualLayout>
              <c:xMode val="edge"/>
              <c:yMode val="edge"/>
              <c:x val="2.0524690983923441E-2"/>
              <c:y val="0.3953137675972323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1251200"/>
        <c:crosses val="autoZero"/>
        <c:crossBetween val="midCat"/>
        <c:majorUnit val="10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22262040276646"/>
          <c:y val="3.4762586494869969E-2"/>
          <c:w val="0.78880300764065692"/>
          <c:h val="0.80356716774039583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'Nonisoth SS bal'!$A$41:$A$55</c:f>
              <c:numCache>
                <c:formatCode>General</c:formatCode>
                <c:ptCount val="15"/>
                <c:pt idx="0">
                  <c:v>328.15</c:v>
                </c:pt>
                <c:pt idx="1">
                  <c:v>325.14999999999998</c:v>
                </c:pt>
                <c:pt idx="2">
                  <c:v>322.14999999999998</c:v>
                </c:pt>
                <c:pt idx="3">
                  <c:v>319.14999999999998</c:v>
                </c:pt>
                <c:pt idx="4">
                  <c:v>316.14999999999998</c:v>
                </c:pt>
                <c:pt idx="5">
                  <c:v>313.14999999999998</c:v>
                </c:pt>
                <c:pt idx="6">
                  <c:v>310.14999999999998</c:v>
                </c:pt>
                <c:pt idx="7">
                  <c:v>308.14999999999998</c:v>
                </c:pt>
                <c:pt idx="8">
                  <c:v>306.97000000000003</c:v>
                </c:pt>
                <c:pt idx="9">
                  <c:v>306.97000000000003</c:v>
                </c:pt>
                <c:pt idx="10">
                  <c:v>306.95999999999998</c:v>
                </c:pt>
                <c:pt idx="11">
                  <c:v>306.95999999999998</c:v>
                </c:pt>
                <c:pt idx="12">
                  <c:v>306.14999999999998</c:v>
                </c:pt>
                <c:pt idx="13">
                  <c:v>304.14999999999998</c:v>
                </c:pt>
                <c:pt idx="14">
                  <c:v>303.14999999999998</c:v>
                </c:pt>
              </c:numCache>
            </c:numRef>
          </c:xVal>
          <c:yVal>
            <c:numRef>
              <c:f>'Nonisoth SS bal'!$C$41:$C$55</c:f>
              <c:numCache>
                <c:formatCode>General</c:formatCode>
                <c:ptCount val="15"/>
                <c:pt idx="0">
                  <c:v>98.509804534962242</c:v>
                </c:pt>
                <c:pt idx="1">
                  <c:v>98.109970632803183</c:v>
                </c:pt>
                <c:pt idx="2">
                  <c:v>97.578420378881617</c:v>
                </c:pt>
                <c:pt idx="3">
                  <c:v>96.855264597732912</c:v>
                </c:pt>
                <c:pt idx="4">
                  <c:v>95.836814276403373</c:v>
                </c:pt>
                <c:pt idx="5">
                  <c:v>94.317045386254222</c:v>
                </c:pt>
                <c:pt idx="6">
                  <c:v>91.7629256199221</c:v>
                </c:pt>
                <c:pt idx="7">
                  <c:v>88.469369805072745</c:v>
                </c:pt>
                <c:pt idx="8">
                  <c:v>80.769708260328869</c:v>
                </c:pt>
                <c:pt idx="9">
                  <c:v>80.769708260328869</c:v>
                </c:pt>
                <c:pt idx="10">
                  <c:v>0.6101550045524643</c:v>
                </c:pt>
                <c:pt idx="11">
                  <c:v>0.6101550045524643</c:v>
                </c:pt>
                <c:pt idx="12">
                  <c:v>0.54714825719141369</c:v>
                </c:pt>
                <c:pt idx="13">
                  <c:v>0.41794414319958939</c:v>
                </c:pt>
                <c:pt idx="14">
                  <c:v>0.36516109904314481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413120"/>
        <c:axId val="151415040"/>
      </c:scatterChart>
      <c:valAx>
        <c:axId val="151413120"/>
        <c:scaling>
          <c:orientation val="minMax"/>
          <c:max val="328.15000000000009"/>
          <c:min val="303.15000000000009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i="1"/>
                  <a:t>T</a:t>
                </a:r>
                <a:r>
                  <a:rPr lang="en-US" sz="2000" baseline="-25000"/>
                  <a:t>in</a:t>
                </a:r>
                <a:r>
                  <a:rPr lang="en-US" sz="2000"/>
                  <a:t> (K)</a:t>
                </a:r>
              </a:p>
            </c:rich>
          </c:tx>
          <c:layout>
            <c:manualLayout>
              <c:xMode val="edge"/>
              <c:yMode val="edge"/>
              <c:x val="0.52278500432369135"/>
              <c:y val="0.922393859858426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1415040"/>
        <c:crosses val="autoZero"/>
        <c:crossBetween val="midCat"/>
      </c:valAx>
      <c:valAx>
        <c:axId val="15141504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i="1"/>
                  <a:t>X</a:t>
                </a:r>
                <a:r>
                  <a:rPr lang="en-US" sz="2000" i="0" baseline="-25000"/>
                  <a:t>A</a:t>
                </a:r>
                <a:endParaRPr lang="en-US" sz="2000"/>
              </a:p>
            </c:rich>
          </c:tx>
          <c:layout>
            <c:manualLayout>
              <c:xMode val="edge"/>
              <c:yMode val="edge"/>
              <c:x val="2.4922839051907033E-2"/>
              <c:y val="0.3953137675972323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1413120"/>
        <c:crosses val="autoZero"/>
        <c:crossBetween val="midCat"/>
        <c:majorUnit val="10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22262040276646"/>
          <c:y val="3.4762586494869969E-2"/>
          <c:w val="0.78880300764065692"/>
          <c:h val="0.80356716774039583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'Nonisoth SS bal'!$A$41:$A$71</c:f>
              <c:numCache>
                <c:formatCode>General</c:formatCode>
                <c:ptCount val="31"/>
                <c:pt idx="0">
                  <c:v>328.15</c:v>
                </c:pt>
                <c:pt idx="1">
                  <c:v>325.14999999999998</c:v>
                </c:pt>
                <c:pt idx="2">
                  <c:v>322.14999999999998</c:v>
                </c:pt>
                <c:pt idx="3">
                  <c:v>319.14999999999998</c:v>
                </c:pt>
                <c:pt idx="4">
                  <c:v>316.14999999999998</c:v>
                </c:pt>
                <c:pt idx="5">
                  <c:v>313.14999999999998</c:v>
                </c:pt>
                <c:pt idx="6">
                  <c:v>310.14999999999998</c:v>
                </c:pt>
                <c:pt idx="7">
                  <c:v>308.14999999999998</c:v>
                </c:pt>
                <c:pt idx="8">
                  <c:v>306.97000000000003</c:v>
                </c:pt>
                <c:pt idx="9">
                  <c:v>306.97000000000003</c:v>
                </c:pt>
                <c:pt idx="10">
                  <c:v>306.95999999999998</c:v>
                </c:pt>
                <c:pt idx="11">
                  <c:v>306.95999999999998</c:v>
                </c:pt>
                <c:pt idx="12">
                  <c:v>306.14999999999998</c:v>
                </c:pt>
                <c:pt idx="13">
                  <c:v>304.14999999999998</c:v>
                </c:pt>
                <c:pt idx="14">
                  <c:v>303.14999999999998</c:v>
                </c:pt>
                <c:pt idx="16">
                  <c:v>306.14999999999998</c:v>
                </c:pt>
                <c:pt idx="17">
                  <c:v>306.95999999999998</c:v>
                </c:pt>
                <c:pt idx="18">
                  <c:v>308.14999999999998</c:v>
                </c:pt>
                <c:pt idx="19">
                  <c:v>311.14999999999998</c:v>
                </c:pt>
                <c:pt idx="20">
                  <c:v>314.14999999999998</c:v>
                </c:pt>
                <c:pt idx="21">
                  <c:v>317.14999999999998</c:v>
                </c:pt>
                <c:pt idx="22">
                  <c:v>320.14999999999998</c:v>
                </c:pt>
                <c:pt idx="23">
                  <c:v>323.14999999999998</c:v>
                </c:pt>
                <c:pt idx="24">
                  <c:v>324.68</c:v>
                </c:pt>
                <c:pt idx="25">
                  <c:v>324.68</c:v>
                </c:pt>
                <c:pt idx="26">
                  <c:v>324.69</c:v>
                </c:pt>
              </c:numCache>
            </c:numRef>
          </c:xVal>
          <c:yVal>
            <c:numRef>
              <c:f>'Nonisoth SS bal'!$C$41:$C$71</c:f>
              <c:numCache>
                <c:formatCode>General</c:formatCode>
                <c:ptCount val="31"/>
                <c:pt idx="0">
                  <c:v>98.509804534962242</c:v>
                </c:pt>
                <c:pt idx="1">
                  <c:v>98.109970632803183</c:v>
                </c:pt>
                <c:pt idx="2">
                  <c:v>97.578420378881617</c:v>
                </c:pt>
                <c:pt idx="3">
                  <c:v>96.855264597732912</c:v>
                </c:pt>
                <c:pt idx="4">
                  <c:v>95.836814276403373</c:v>
                </c:pt>
                <c:pt idx="5">
                  <c:v>94.317045386254222</c:v>
                </c:pt>
                <c:pt idx="6">
                  <c:v>91.7629256199221</c:v>
                </c:pt>
                <c:pt idx="7">
                  <c:v>88.469369805072745</c:v>
                </c:pt>
                <c:pt idx="8">
                  <c:v>80.769708260328869</c:v>
                </c:pt>
                <c:pt idx="9">
                  <c:v>80.769708260328869</c:v>
                </c:pt>
                <c:pt idx="10">
                  <c:v>0.6101550045524643</c:v>
                </c:pt>
                <c:pt idx="11">
                  <c:v>0.6101550045524643</c:v>
                </c:pt>
                <c:pt idx="12">
                  <c:v>0.54714825719141369</c:v>
                </c:pt>
                <c:pt idx="13">
                  <c:v>0.41794414319958939</c:v>
                </c:pt>
                <c:pt idx="14">
                  <c:v>0.36516109904314481</c:v>
                </c:pt>
                <c:pt idx="16">
                  <c:v>0.54714825719141369</c:v>
                </c:pt>
                <c:pt idx="17">
                  <c:v>0.6101550045524643</c:v>
                </c:pt>
                <c:pt idx="18">
                  <c:v>0.71616951419714092</c:v>
                </c:pt>
                <c:pt idx="19">
                  <c:v>1.0747024298500769</c:v>
                </c:pt>
                <c:pt idx="20">
                  <c:v>1.6249423957450446</c:v>
                </c:pt>
                <c:pt idx="21">
                  <c:v>2.5002296238803616</c:v>
                </c:pt>
                <c:pt idx="22">
                  <c:v>4.0016306903827061</c:v>
                </c:pt>
                <c:pt idx="23">
                  <c:v>7.1880725597996404</c:v>
                </c:pt>
                <c:pt idx="24">
                  <c:v>13.617082135517784</c:v>
                </c:pt>
                <c:pt idx="25">
                  <c:v>13.617082135517784</c:v>
                </c:pt>
                <c:pt idx="26">
                  <c:v>98.038188262215172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423232"/>
        <c:axId val="151433600"/>
      </c:scatterChart>
      <c:valAx>
        <c:axId val="151423232"/>
        <c:scaling>
          <c:orientation val="minMax"/>
          <c:max val="328.15000000000009"/>
          <c:min val="303.15000000000009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i="1"/>
                  <a:t>T</a:t>
                </a:r>
                <a:r>
                  <a:rPr lang="en-US" sz="2000" baseline="-25000"/>
                  <a:t>in</a:t>
                </a:r>
                <a:r>
                  <a:rPr lang="en-US" sz="2000"/>
                  <a:t> (K)</a:t>
                </a:r>
              </a:p>
            </c:rich>
          </c:tx>
          <c:layout>
            <c:manualLayout>
              <c:xMode val="edge"/>
              <c:yMode val="edge"/>
              <c:x val="0.52278500432369135"/>
              <c:y val="0.922393859858426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1433600"/>
        <c:crosses val="autoZero"/>
        <c:crossBetween val="midCat"/>
      </c:valAx>
      <c:valAx>
        <c:axId val="15143360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i="1"/>
                  <a:t>X</a:t>
                </a:r>
                <a:r>
                  <a:rPr lang="en-US" sz="2000" i="0" baseline="-25000"/>
                  <a:t>A</a:t>
                </a:r>
                <a:endParaRPr lang="en-US" sz="2000"/>
              </a:p>
            </c:rich>
          </c:tx>
          <c:layout>
            <c:manualLayout>
              <c:xMode val="edge"/>
              <c:yMode val="edge"/>
              <c:x val="2.4922839051907033E-2"/>
              <c:y val="0.3953137675972323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1423232"/>
        <c:crosses val="autoZero"/>
        <c:crossBetween val="midCat"/>
        <c:majorUnit val="10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5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5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5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pageSetup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38</xdr:row>
      <xdr:rowOff>133350</xdr:rowOff>
    </xdr:from>
    <xdr:to>
      <xdr:col>10</xdr:col>
      <xdr:colOff>85725</xdr:colOff>
      <xdr:row>53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54</xdr:row>
      <xdr:rowOff>0</xdr:rowOff>
    </xdr:from>
    <xdr:to>
      <xdr:col>10</xdr:col>
      <xdr:colOff>104775</xdr:colOff>
      <xdr:row>68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71719" cy="629046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0.67277</cdr:x>
      <cdr:y>0.12461</cdr:y>
    </cdr:from>
    <cdr:to>
      <cdr:x>0.77822</cdr:x>
      <cdr:y>0.12461</cdr:y>
    </cdr:to>
    <cdr:sp macro="" textlink="">
      <cdr:nvSpPr>
        <cdr:cNvPr id="3" name="Straight Arrow Connector 2"/>
        <cdr:cNvSpPr/>
      </cdr:nvSpPr>
      <cdr:spPr>
        <a:xfrm xmlns:a="http://schemas.openxmlformats.org/drawingml/2006/main">
          <a:off x="5834063" y="783828"/>
          <a:ext cx="914400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stealt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0.41533</cdr:x>
      <cdr:y>0.53785</cdr:y>
    </cdr:from>
    <cdr:to>
      <cdr:x>0.52078</cdr:x>
      <cdr:y>0.53785</cdr:y>
    </cdr:to>
    <cdr:sp macro="" textlink="">
      <cdr:nvSpPr>
        <cdr:cNvPr id="4" name="Straight Arrow Connector 3"/>
        <cdr:cNvSpPr/>
      </cdr:nvSpPr>
      <cdr:spPr>
        <a:xfrm xmlns:a="http://schemas.openxmlformats.org/drawingml/2006/main" flipH="1">
          <a:off x="3601639" y="3383358"/>
          <a:ext cx="914400" cy="0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/>
          </a:solidFill>
          <a:prstDash val="solid"/>
          <a:tailEnd type="stealth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0.42105</cdr:x>
      <cdr:y>0.78864</cdr:y>
    </cdr:from>
    <cdr:to>
      <cdr:x>0.5265</cdr:x>
      <cdr:y>0.78864</cdr:y>
    </cdr:to>
    <cdr:sp macro="" textlink="">
      <cdr:nvSpPr>
        <cdr:cNvPr id="5" name="Straight Arrow Connector 4"/>
        <cdr:cNvSpPr/>
      </cdr:nvSpPr>
      <cdr:spPr>
        <a:xfrm xmlns:a="http://schemas.openxmlformats.org/drawingml/2006/main" flipH="1">
          <a:off x="3651248" y="4960936"/>
          <a:ext cx="914400" cy="0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/>
          </a:solidFill>
          <a:prstDash val="solid"/>
          <a:tailEnd type="stealth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0.43249</cdr:x>
      <cdr:y>0.47003</cdr:y>
    </cdr:from>
    <cdr:to>
      <cdr:x>0.52746</cdr:x>
      <cdr:y>0.58202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3750469" y="2956719"/>
          <a:ext cx="823515" cy="7044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/>
            <a:t>A</a:t>
          </a:r>
        </a:p>
      </cdr:txBody>
    </cdr:sp>
  </cdr:relSizeAnchor>
  <cdr:relSizeAnchor xmlns:cdr="http://schemas.openxmlformats.org/drawingml/2006/chartDrawing">
    <cdr:from>
      <cdr:x>0.6865</cdr:x>
      <cdr:y>0.07098</cdr:y>
    </cdr:from>
    <cdr:to>
      <cdr:x>0.78146</cdr:x>
      <cdr:y>0.18297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5953125" y="446485"/>
          <a:ext cx="823515" cy="7044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600"/>
            <a:t>B</a:t>
          </a:r>
        </a:p>
      </cdr:txBody>
    </cdr:sp>
  </cdr:relSizeAnchor>
  <cdr:relSizeAnchor xmlns:cdr="http://schemas.openxmlformats.org/drawingml/2006/chartDrawing">
    <cdr:from>
      <cdr:x>0.67277</cdr:x>
      <cdr:y>0.12461</cdr:y>
    </cdr:from>
    <cdr:to>
      <cdr:x>0.77822</cdr:x>
      <cdr:y>0.12461</cdr:y>
    </cdr:to>
    <cdr:sp macro="" textlink="">
      <cdr:nvSpPr>
        <cdr:cNvPr id="8" name="Straight Arrow Connector 2"/>
        <cdr:cNvSpPr/>
      </cdr:nvSpPr>
      <cdr:spPr>
        <a:xfrm xmlns:a="http://schemas.openxmlformats.org/drawingml/2006/main">
          <a:off x="5834063" y="783828"/>
          <a:ext cx="914400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stealt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0.41533</cdr:x>
      <cdr:y>0.53785</cdr:y>
    </cdr:from>
    <cdr:to>
      <cdr:x>0.52078</cdr:x>
      <cdr:y>0.53785</cdr:y>
    </cdr:to>
    <cdr:sp macro="" textlink="">
      <cdr:nvSpPr>
        <cdr:cNvPr id="9" name="Straight Arrow Connector 3"/>
        <cdr:cNvSpPr/>
      </cdr:nvSpPr>
      <cdr:spPr>
        <a:xfrm xmlns:a="http://schemas.openxmlformats.org/drawingml/2006/main" flipH="1">
          <a:off x="3601639" y="3383358"/>
          <a:ext cx="914400" cy="0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/>
          </a:solidFill>
          <a:prstDash val="solid"/>
          <a:tailEnd type="stealth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0.42105</cdr:x>
      <cdr:y>0.78864</cdr:y>
    </cdr:from>
    <cdr:to>
      <cdr:x>0.5265</cdr:x>
      <cdr:y>0.78864</cdr:y>
    </cdr:to>
    <cdr:sp macro="" textlink="">
      <cdr:nvSpPr>
        <cdr:cNvPr id="10" name="Straight Arrow Connector 4"/>
        <cdr:cNvSpPr/>
      </cdr:nvSpPr>
      <cdr:spPr>
        <a:xfrm xmlns:a="http://schemas.openxmlformats.org/drawingml/2006/main" flipH="1">
          <a:off x="3651248" y="4960936"/>
          <a:ext cx="914400" cy="0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/>
          </a:solidFill>
          <a:prstDash val="solid"/>
          <a:tailEnd type="stealth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0.43249</cdr:x>
      <cdr:y>0.47003</cdr:y>
    </cdr:from>
    <cdr:to>
      <cdr:x>0.52746</cdr:x>
      <cdr:y>0.58202</cdr:y>
    </cdr:to>
    <cdr:sp macro="" textlink="">
      <cdr:nvSpPr>
        <cdr:cNvPr id="11" name="TextBox 5"/>
        <cdr:cNvSpPr txBox="1"/>
      </cdr:nvSpPr>
      <cdr:spPr>
        <a:xfrm xmlns:a="http://schemas.openxmlformats.org/drawingml/2006/main">
          <a:off x="3750469" y="2956719"/>
          <a:ext cx="823515" cy="7044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/>
            <a:t>A</a:t>
          </a:r>
        </a:p>
      </cdr:txBody>
    </cdr:sp>
  </cdr:relSizeAnchor>
  <cdr:relSizeAnchor xmlns:cdr="http://schemas.openxmlformats.org/drawingml/2006/chartDrawing">
    <cdr:from>
      <cdr:x>0.6865</cdr:x>
      <cdr:y>0.07098</cdr:y>
    </cdr:from>
    <cdr:to>
      <cdr:x>0.78146</cdr:x>
      <cdr:y>0.18297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5953125" y="446485"/>
          <a:ext cx="823515" cy="7044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600"/>
            <a:t>B</a:t>
          </a:r>
        </a:p>
      </cdr:txBody>
    </cdr:sp>
  </cdr:relSizeAnchor>
  <cdr:relSizeAnchor xmlns:cdr="http://schemas.openxmlformats.org/drawingml/2006/chartDrawing">
    <cdr:from>
      <cdr:x>0.45767</cdr:x>
      <cdr:y>0.73344</cdr:y>
    </cdr:from>
    <cdr:to>
      <cdr:x>0.55263</cdr:x>
      <cdr:y>0.84543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3968750" y="4613671"/>
          <a:ext cx="823467" cy="7044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600"/>
            <a:t>C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4677" cy="628854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0.6865</cdr:x>
      <cdr:y>0.07098</cdr:y>
    </cdr:from>
    <cdr:to>
      <cdr:x>0.78146</cdr:x>
      <cdr:y>0.18297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5953125" y="446485"/>
          <a:ext cx="823515" cy="7044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en-US" sz="1600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0.14468</cdr:x>
      <cdr:y>0.32855</cdr:y>
    </cdr:from>
    <cdr:to>
      <cdr:x>0.18056</cdr:x>
      <cdr:y>0.40351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1253290" y="2065421"/>
          <a:ext cx="310815" cy="47123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0.17361</cdr:x>
      <cdr:y>0.29665</cdr:y>
    </cdr:from>
    <cdr:to>
      <cdr:x>0.27917</cdr:x>
      <cdr:y>0.44211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03948" y="186489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i="1"/>
            <a:t>V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12</xdr:col>
      <xdr:colOff>571500</xdr:colOff>
      <xdr:row>16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147637</xdr:colOff>
      <xdr:row>0</xdr:row>
      <xdr:rowOff>38099</xdr:rowOff>
    </xdr:from>
    <xdr:to>
      <xdr:col>9</xdr:col>
      <xdr:colOff>219075</xdr:colOff>
      <xdr:row>15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171450</xdr:colOff>
      <xdr:row>0</xdr:row>
      <xdr:rowOff>38100</xdr:rowOff>
    </xdr:from>
    <xdr:to>
      <xdr:col>15</xdr:col>
      <xdr:colOff>242888</xdr:colOff>
      <xdr:row>15</xdr:row>
      <xdr:rowOff>161925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2737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>
      <selection activeCell="B44" sqref="B44"/>
    </sheetView>
  </sheetViews>
  <sheetFormatPr defaultRowHeight="15" x14ac:dyDescent="0.25"/>
  <sheetData>
    <row r="1" spans="1:3" x14ac:dyDescent="0.25">
      <c r="A1" t="s">
        <v>2</v>
      </c>
    </row>
    <row r="2" spans="1:3" x14ac:dyDescent="0.25">
      <c r="A2" t="s">
        <v>17</v>
      </c>
    </row>
    <row r="3" spans="1:3" x14ac:dyDescent="0.25">
      <c r="A3" t="s">
        <v>18</v>
      </c>
    </row>
    <row r="6" spans="1:3" x14ac:dyDescent="0.25">
      <c r="A6" t="s">
        <v>1</v>
      </c>
      <c r="B6">
        <v>15</v>
      </c>
      <c r="C6" t="s">
        <v>13</v>
      </c>
    </row>
    <row r="7" spans="1:3" x14ac:dyDescent="0.25">
      <c r="A7" t="s">
        <v>3</v>
      </c>
      <c r="B7">
        <v>2</v>
      </c>
      <c r="C7" t="s">
        <v>14</v>
      </c>
    </row>
    <row r="8" spans="1:3" x14ac:dyDescent="0.25">
      <c r="A8" t="s">
        <v>4</v>
      </c>
      <c r="B8">
        <v>8</v>
      </c>
      <c r="C8" t="s">
        <v>14</v>
      </c>
    </row>
    <row r="9" spans="1:3" x14ac:dyDescent="0.25">
      <c r="A9" t="s">
        <v>8</v>
      </c>
      <c r="B9">
        <v>0.25</v>
      </c>
      <c r="C9" t="s">
        <v>15</v>
      </c>
    </row>
    <row r="10" spans="1:3" x14ac:dyDescent="0.25">
      <c r="A10" t="s">
        <v>5</v>
      </c>
      <c r="B10">
        <v>0.8</v>
      </c>
    </row>
    <row r="11" spans="1:3" x14ac:dyDescent="0.25">
      <c r="A11" t="s">
        <v>6</v>
      </c>
      <c r="B11">
        <f>B7*(1-B10)</f>
        <v>0.39999999999999991</v>
      </c>
      <c r="C11" t="s">
        <v>14</v>
      </c>
    </row>
    <row r="12" spans="1:3" x14ac:dyDescent="0.25">
      <c r="A12" t="s">
        <v>7</v>
      </c>
      <c r="B12">
        <f>B8-B10*B7</f>
        <v>6.4</v>
      </c>
      <c r="C12" t="s">
        <v>14</v>
      </c>
    </row>
    <row r="13" spans="1:3" x14ac:dyDescent="0.25">
      <c r="A13" s="1" t="s">
        <v>9</v>
      </c>
      <c r="B13">
        <f>B9*B11*B12</f>
        <v>0.6399999999999999</v>
      </c>
      <c r="C13" t="s">
        <v>16</v>
      </c>
    </row>
    <row r="15" spans="1:3" x14ac:dyDescent="0.25">
      <c r="A15" t="s">
        <v>0</v>
      </c>
      <c r="B15">
        <f>B6*(B7-B11)/B13</f>
        <v>37.500000000000007</v>
      </c>
      <c r="C15" t="s">
        <v>12</v>
      </c>
    </row>
    <row r="16" spans="1:3" x14ac:dyDescent="0.25">
      <c r="A16" t="s">
        <v>10</v>
      </c>
      <c r="B16">
        <f>B15/B6</f>
        <v>2.5000000000000004</v>
      </c>
      <c r="C16" t="s">
        <v>11</v>
      </c>
    </row>
    <row r="19" spans="1:9" x14ac:dyDescent="0.25">
      <c r="A19" t="s">
        <v>5</v>
      </c>
      <c r="B19" t="s">
        <v>6</v>
      </c>
      <c r="C19" t="s">
        <v>7</v>
      </c>
      <c r="D19" t="s">
        <v>19</v>
      </c>
      <c r="E19" t="s">
        <v>20</v>
      </c>
    </row>
    <row r="20" spans="1:9" x14ac:dyDescent="0.25">
      <c r="A20">
        <v>0</v>
      </c>
      <c r="B20">
        <f>$B$7*(1-A20)</f>
        <v>2</v>
      </c>
      <c r="C20">
        <f>$B$8-$B$7*A20</f>
        <v>8</v>
      </c>
      <c r="D20">
        <f>$B$9*B20*C20</f>
        <v>4</v>
      </c>
      <c r="E20">
        <f>$B$6*$B$7/D20</f>
        <v>7.5</v>
      </c>
    </row>
    <row r="21" spans="1:9" x14ac:dyDescent="0.25">
      <c r="A21">
        <v>0.05</v>
      </c>
      <c r="B21">
        <f t="shared" ref="B21:B38" si="0">$B$7*(1-A21)</f>
        <v>1.9</v>
      </c>
      <c r="C21">
        <f t="shared" ref="C21:C38" si="1">$B$8-$B$7*A21</f>
        <v>7.9</v>
      </c>
      <c r="D21">
        <f t="shared" ref="D21:D38" si="2">$B$9*B21*C21</f>
        <v>3.7524999999999999</v>
      </c>
      <c r="E21">
        <f t="shared" ref="E21:E38" si="3">$B$6*$B$7/D21</f>
        <v>7.9946702198534307</v>
      </c>
    </row>
    <row r="22" spans="1:9" x14ac:dyDescent="0.25">
      <c r="A22">
        <v>0.1</v>
      </c>
      <c r="B22">
        <f t="shared" si="0"/>
        <v>1.8</v>
      </c>
      <c r="C22">
        <f t="shared" si="1"/>
        <v>7.8</v>
      </c>
      <c r="D22">
        <f t="shared" si="2"/>
        <v>3.51</v>
      </c>
      <c r="E22">
        <f t="shared" si="3"/>
        <v>8.5470085470085468</v>
      </c>
    </row>
    <row r="23" spans="1:9" x14ac:dyDescent="0.25">
      <c r="A23">
        <v>0.15</v>
      </c>
      <c r="B23">
        <f t="shared" si="0"/>
        <v>1.7</v>
      </c>
      <c r="C23">
        <f t="shared" si="1"/>
        <v>7.7</v>
      </c>
      <c r="D23">
        <f t="shared" si="2"/>
        <v>3.2725</v>
      </c>
      <c r="E23">
        <f t="shared" si="3"/>
        <v>9.1673032849503446</v>
      </c>
    </row>
    <row r="24" spans="1:9" x14ac:dyDescent="0.25">
      <c r="A24">
        <v>0.2</v>
      </c>
      <c r="B24">
        <f t="shared" si="0"/>
        <v>1.6</v>
      </c>
      <c r="C24">
        <f t="shared" si="1"/>
        <v>7.6</v>
      </c>
      <c r="D24">
        <f t="shared" si="2"/>
        <v>3.04</v>
      </c>
      <c r="E24">
        <f t="shared" si="3"/>
        <v>9.8684210526315788</v>
      </c>
    </row>
    <row r="25" spans="1:9" x14ac:dyDescent="0.25">
      <c r="A25">
        <v>0.25</v>
      </c>
      <c r="B25">
        <f t="shared" si="0"/>
        <v>1.5</v>
      </c>
      <c r="C25">
        <f t="shared" si="1"/>
        <v>7.5</v>
      </c>
      <c r="D25">
        <f t="shared" si="2"/>
        <v>2.8125</v>
      </c>
      <c r="E25">
        <f t="shared" si="3"/>
        <v>10.666666666666666</v>
      </c>
    </row>
    <row r="26" spans="1:9" x14ac:dyDescent="0.25">
      <c r="A26">
        <v>0.3</v>
      </c>
      <c r="B26">
        <f t="shared" si="0"/>
        <v>1.4</v>
      </c>
      <c r="C26">
        <f t="shared" si="1"/>
        <v>7.4</v>
      </c>
      <c r="D26">
        <f t="shared" si="2"/>
        <v>2.59</v>
      </c>
      <c r="E26">
        <f t="shared" si="3"/>
        <v>11.583011583011583</v>
      </c>
    </row>
    <row r="27" spans="1:9" x14ac:dyDescent="0.25">
      <c r="A27">
        <v>0.35</v>
      </c>
      <c r="B27">
        <f t="shared" si="0"/>
        <v>1.3</v>
      </c>
      <c r="C27">
        <f t="shared" si="1"/>
        <v>7.3</v>
      </c>
      <c r="D27">
        <f t="shared" si="2"/>
        <v>2.3725000000000001</v>
      </c>
      <c r="E27">
        <f t="shared" si="3"/>
        <v>12.644889357218124</v>
      </c>
    </row>
    <row r="28" spans="1:9" x14ac:dyDescent="0.25">
      <c r="A28">
        <v>0.4</v>
      </c>
      <c r="B28">
        <f t="shared" si="0"/>
        <v>1.2</v>
      </c>
      <c r="C28">
        <f t="shared" si="1"/>
        <v>7.2</v>
      </c>
      <c r="D28">
        <f t="shared" si="2"/>
        <v>2.16</v>
      </c>
      <c r="E28">
        <f t="shared" si="3"/>
        <v>13.888888888888888</v>
      </c>
    </row>
    <row r="29" spans="1:9" x14ac:dyDescent="0.25">
      <c r="A29">
        <v>0.45</v>
      </c>
      <c r="B29">
        <f t="shared" si="0"/>
        <v>1.1000000000000001</v>
      </c>
      <c r="C29">
        <f t="shared" si="1"/>
        <v>7.1</v>
      </c>
      <c r="D29">
        <f t="shared" si="2"/>
        <v>1.9525000000000001</v>
      </c>
      <c r="E29">
        <f t="shared" si="3"/>
        <v>15.364916773367476</v>
      </c>
      <c r="H29">
        <v>0</v>
      </c>
      <c r="I29">
        <f>E36</f>
        <v>46.875000000000007</v>
      </c>
    </row>
    <row r="30" spans="1:9" x14ac:dyDescent="0.25">
      <c r="A30">
        <v>0.5</v>
      </c>
      <c r="B30">
        <f t="shared" si="0"/>
        <v>1</v>
      </c>
      <c r="C30">
        <f t="shared" si="1"/>
        <v>7</v>
      </c>
      <c r="D30">
        <f t="shared" si="2"/>
        <v>1.75</v>
      </c>
      <c r="E30">
        <f t="shared" si="3"/>
        <v>17.142857142857142</v>
      </c>
      <c r="H30">
        <v>0.8</v>
      </c>
      <c r="I30">
        <f>I29</f>
        <v>46.875000000000007</v>
      </c>
    </row>
    <row r="31" spans="1:9" x14ac:dyDescent="0.25">
      <c r="A31">
        <v>0.55000000000000004</v>
      </c>
      <c r="B31">
        <f t="shared" si="0"/>
        <v>0.89999999999999991</v>
      </c>
      <c r="C31">
        <f t="shared" si="1"/>
        <v>6.9</v>
      </c>
      <c r="D31">
        <f t="shared" si="2"/>
        <v>1.5525</v>
      </c>
      <c r="E31">
        <f t="shared" si="3"/>
        <v>19.323671497584542</v>
      </c>
      <c r="H31">
        <v>0.8</v>
      </c>
      <c r="I31">
        <v>0</v>
      </c>
    </row>
    <row r="32" spans="1:9" x14ac:dyDescent="0.25">
      <c r="A32">
        <v>0.6</v>
      </c>
      <c r="B32">
        <f t="shared" si="0"/>
        <v>0.8</v>
      </c>
      <c r="C32">
        <f t="shared" si="1"/>
        <v>6.8</v>
      </c>
      <c r="D32">
        <f t="shared" si="2"/>
        <v>1.36</v>
      </c>
      <c r="E32">
        <f t="shared" si="3"/>
        <v>22.058823529411764</v>
      </c>
    </row>
    <row r="33" spans="1:5" x14ac:dyDescent="0.25">
      <c r="A33">
        <v>0.65</v>
      </c>
      <c r="B33">
        <f t="shared" si="0"/>
        <v>0.7</v>
      </c>
      <c r="C33">
        <f t="shared" si="1"/>
        <v>6.7</v>
      </c>
      <c r="D33">
        <f t="shared" si="2"/>
        <v>1.1724999999999999</v>
      </c>
      <c r="E33">
        <f t="shared" si="3"/>
        <v>25.586353944562902</v>
      </c>
    </row>
    <row r="34" spans="1:5" x14ac:dyDescent="0.25">
      <c r="A34">
        <v>0.7</v>
      </c>
      <c r="B34">
        <f t="shared" si="0"/>
        <v>0.60000000000000009</v>
      </c>
      <c r="C34">
        <f t="shared" si="1"/>
        <v>6.6</v>
      </c>
      <c r="D34">
        <f t="shared" si="2"/>
        <v>0.9900000000000001</v>
      </c>
      <c r="E34">
        <f t="shared" si="3"/>
        <v>30.303030303030301</v>
      </c>
    </row>
    <row r="35" spans="1:5" x14ac:dyDescent="0.25">
      <c r="A35">
        <v>0.75</v>
      </c>
      <c r="B35">
        <f t="shared" si="0"/>
        <v>0.5</v>
      </c>
      <c r="C35">
        <f t="shared" si="1"/>
        <v>6.5</v>
      </c>
      <c r="D35">
        <f t="shared" si="2"/>
        <v>0.8125</v>
      </c>
      <c r="E35">
        <f t="shared" si="3"/>
        <v>36.92307692307692</v>
      </c>
    </row>
    <row r="36" spans="1:5" x14ac:dyDescent="0.25">
      <c r="A36">
        <v>0.8</v>
      </c>
      <c r="B36">
        <f t="shared" si="0"/>
        <v>0.39999999999999991</v>
      </c>
      <c r="C36">
        <f t="shared" si="1"/>
        <v>6.4</v>
      </c>
      <c r="D36">
        <f t="shared" si="2"/>
        <v>0.6399999999999999</v>
      </c>
      <c r="E36">
        <f t="shared" si="3"/>
        <v>46.875000000000007</v>
      </c>
    </row>
    <row r="37" spans="1:5" x14ac:dyDescent="0.25">
      <c r="A37">
        <v>0.85</v>
      </c>
      <c r="B37">
        <f t="shared" si="0"/>
        <v>0.30000000000000004</v>
      </c>
      <c r="C37">
        <f t="shared" si="1"/>
        <v>6.3</v>
      </c>
      <c r="D37">
        <f t="shared" si="2"/>
        <v>0.47250000000000003</v>
      </c>
      <c r="E37">
        <f t="shared" si="3"/>
        <v>63.492063492063487</v>
      </c>
    </row>
    <row r="38" spans="1:5" x14ac:dyDescent="0.25">
      <c r="A38">
        <v>0.9</v>
      </c>
      <c r="B38">
        <f t="shared" si="0"/>
        <v>0.19999999999999996</v>
      </c>
      <c r="C38">
        <f t="shared" si="1"/>
        <v>6.2</v>
      </c>
      <c r="D38">
        <f t="shared" si="2"/>
        <v>0.30999999999999994</v>
      </c>
      <c r="E38">
        <f t="shared" si="3"/>
        <v>96.774193548387117</v>
      </c>
    </row>
    <row r="40" spans="1:5" x14ac:dyDescent="0.25">
      <c r="A40" t="s">
        <v>22</v>
      </c>
    </row>
    <row r="42" spans="1:5" x14ac:dyDescent="0.25">
      <c r="A42" t="s">
        <v>0</v>
      </c>
      <c r="B42">
        <f>1.2*B15</f>
        <v>45.000000000000007</v>
      </c>
      <c r="C42" t="s">
        <v>12</v>
      </c>
      <c r="E42">
        <f>(B7+B8+B6/B42/B9)</f>
        <v>11.333333333333332</v>
      </c>
    </row>
    <row r="43" spans="1:5" x14ac:dyDescent="0.25">
      <c r="A43" t="s">
        <v>21</v>
      </c>
      <c r="B43">
        <f>(E42-SQRT(E42^2-4*B7*B8))/2/B7</f>
        <v>0.82640090353461737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workbookViewId="0">
      <selection activeCell="A4" sqref="A4"/>
    </sheetView>
  </sheetViews>
  <sheetFormatPr defaultRowHeight="15" x14ac:dyDescent="0.25"/>
  <sheetData>
    <row r="1" spans="1:3" x14ac:dyDescent="0.25">
      <c r="A1" t="s">
        <v>2</v>
      </c>
    </row>
    <row r="2" spans="1:3" x14ac:dyDescent="0.25">
      <c r="A2" t="s">
        <v>23</v>
      </c>
    </row>
    <row r="3" spans="1:3" x14ac:dyDescent="0.25">
      <c r="A3" t="s">
        <v>18</v>
      </c>
    </row>
    <row r="5" spans="1:3" x14ac:dyDescent="0.25">
      <c r="A5" t="s">
        <v>1</v>
      </c>
      <c r="B5">
        <v>15</v>
      </c>
      <c r="C5" t="s">
        <v>13</v>
      </c>
    </row>
    <row r="6" spans="1:3" x14ac:dyDescent="0.25">
      <c r="A6" t="s">
        <v>0</v>
      </c>
      <c r="B6">
        <v>45</v>
      </c>
      <c r="C6" t="s">
        <v>12</v>
      </c>
    </row>
    <row r="7" spans="1:3" x14ac:dyDescent="0.25">
      <c r="A7" t="s">
        <v>3</v>
      </c>
      <c r="B7">
        <v>2</v>
      </c>
      <c r="C7" t="s">
        <v>14</v>
      </c>
    </row>
    <row r="8" spans="1:3" x14ac:dyDescent="0.25">
      <c r="A8" t="s">
        <v>4</v>
      </c>
      <c r="B8">
        <v>8</v>
      </c>
      <c r="C8" t="s">
        <v>14</v>
      </c>
    </row>
    <row r="9" spans="1:3" x14ac:dyDescent="0.25">
      <c r="A9" t="s">
        <v>24</v>
      </c>
      <c r="B9">
        <v>0</v>
      </c>
      <c r="C9" t="s">
        <v>14</v>
      </c>
    </row>
    <row r="10" spans="1:3" x14ac:dyDescent="0.25">
      <c r="A10" t="s">
        <v>25</v>
      </c>
      <c r="B10">
        <v>0</v>
      </c>
      <c r="C10" t="s">
        <v>14</v>
      </c>
    </row>
    <row r="11" spans="1:3" x14ac:dyDescent="0.25">
      <c r="A11" t="s">
        <v>26</v>
      </c>
      <c r="B11">
        <v>0.25</v>
      </c>
      <c r="C11" t="s">
        <v>15</v>
      </c>
    </row>
    <row r="12" spans="1:3" x14ac:dyDescent="0.25">
      <c r="A12" t="s">
        <v>27</v>
      </c>
      <c r="B12">
        <v>0.1</v>
      </c>
      <c r="C12" t="s">
        <v>29</v>
      </c>
    </row>
    <row r="13" spans="1:3" x14ac:dyDescent="0.25">
      <c r="A13" t="s">
        <v>28</v>
      </c>
      <c r="B13">
        <v>0.05</v>
      </c>
      <c r="C13" t="s">
        <v>15</v>
      </c>
    </row>
    <row r="15" spans="1:3" x14ac:dyDescent="0.25">
      <c r="A15" t="s">
        <v>6</v>
      </c>
      <c r="B15">
        <v>0.27972982747094272</v>
      </c>
      <c r="C15" t="s">
        <v>14</v>
      </c>
    </row>
    <row r="16" spans="1:3" x14ac:dyDescent="0.25">
      <c r="A16" t="s">
        <v>7</v>
      </c>
      <c r="B16">
        <v>6.4868090543502728</v>
      </c>
      <c r="C16" t="s">
        <v>14</v>
      </c>
    </row>
    <row r="17" spans="1:3" x14ac:dyDescent="0.25">
      <c r="A17" t="s">
        <v>30</v>
      </c>
      <c r="B17">
        <v>1.30611171877049</v>
      </c>
      <c r="C17" t="s">
        <v>14</v>
      </c>
    </row>
    <row r="19" spans="1:3" x14ac:dyDescent="0.25">
      <c r="A19" t="s">
        <v>34</v>
      </c>
      <c r="B19">
        <f>B11*B15*B16</f>
        <v>0.45363849440258774</v>
      </c>
      <c r="C19" t="s">
        <v>16</v>
      </c>
    </row>
    <row r="20" spans="1:3" x14ac:dyDescent="0.25">
      <c r="A20" t="s">
        <v>35</v>
      </c>
      <c r="B20">
        <f>B12*B15^2*B16</f>
        <v>5.0758487109365626E-2</v>
      </c>
      <c r="C20" t="s">
        <v>16</v>
      </c>
    </row>
    <row r="21" spans="1:3" x14ac:dyDescent="0.25">
      <c r="A21" t="s">
        <v>36</v>
      </c>
      <c r="B21">
        <f>B13*B15*B17</f>
        <v>1.8267920287472282E-2</v>
      </c>
      <c r="C21" t="s">
        <v>16</v>
      </c>
    </row>
    <row r="23" spans="1:3" x14ac:dyDescent="0.25">
      <c r="A23" t="s">
        <v>31</v>
      </c>
      <c r="B23">
        <f>-B19-2*B20-B21</f>
        <v>-0.5734233889087913</v>
      </c>
      <c r="C23" t="s">
        <v>16</v>
      </c>
    </row>
    <row r="24" spans="1:3" x14ac:dyDescent="0.25">
      <c r="A24" t="s">
        <v>32</v>
      </c>
      <c r="B24">
        <f>-B19-B20</f>
        <v>-0.50439698151195334</v>
      </c>
      <c r="C24" t="s">
        <v>16</v>
      </c>
    </row>
    <row r="25" spans="1:3" x14ac:dyDescent="0.25">
      <c r="A25" t="s">
        <v>33</v>
      </c>
      <c r="B25">
        <f>B19-B21</f>
        <v>0.43537057411511548</v>
      </c>
      <c r="C25" t="s">
        <v>16</v>
      </c>
    </row>
    <row r="27" spans="1:3" x14ac:dyDescent="0.25">
      <c r="A27" t="s">
        <v>37</v>
      </c>
      <c r="B27">
        <f>$B$5*(B7-B15)+$B$6*B23</f>
        <v>8.704024878625205E-8</v>
      </c>
      <c r="C27" t="s">
        <v>40</v>
      </c>
    </row>
    <row r="28" spans="1:3" x14ac:dyDescent="0.25">
      <c r="A28" t="s">
        <v>38</v>
      </c>
      <c r="B28">
        <f t="shared" ref="B28:B29" si="0">$B$5*(B8-B16)+$B$6*B24</f>
        <v>1.6708010974753051E-8</v>
      </c>
      <c r="C28" t="s">
        <v>40</v>
      </c>
    </row>
    <row r="29" spans="1:3" x14ac:dyDescent="0.25">
      <c r="A29" t="s">
        <v>39</v>
      </c>
      <c r="B29">
        <f t="shared" si="0"/>
        <v>5.3622848383838573E-8</v>
      </c>
      <c r="C29" t="s"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workbookViewId="0">
      <selection activeCell="J17" sqref="J17"/>
    </sheetView>
  </sheetViews>
  <sheetFormatPr defaultRowHeight="15" x14ac:dyDescent="0.25"/>
  <cols>
    <col min="2" max="2" width="12" bestFit="1" customWidth="1"/>
  </cols>
  <sheetData>
    <row r="1" spans="1:3" x14ac:dyDescent="0.25">
      <c r="A1" t="s">
        <v>41</v>
      </c>
    </row>
    <row r="2" spans="1:3" x14ac:dyDescent="0.25">
      <c r="A2" t="s">
        <v>17</v>
      </c>
    </row>
    <row r="3" spans="1:3" x14ac:dyDescent="0.25">
      <c r="A3" t="s">
        <v>18</v>
      </c>
    </row>
    <row r="6" spans="1:3" x14ac:dyDescent="0.25">
      <c r="A6" t="s">
        <v>1</v>
      </c>
      <c r="B6">
        <v>15</v>
      </c>
      <c r="C6" t="s">
        <v>13</v>
      </c>
    </row>
    <row r="7" spans="1:3" x14ac:dyDescent="0.25">
      <c r="A7" t="s">
        <v>0</v>
      </c>
      <c r="B7">
        <v>45</v>
      </c>
      <c r="C7" t="s">
        <v>12</v>
      </c>
    </row>
    <row r="8" spans="1:3" x14ac:dyDescent="0.25">
      <c r="A8" t="s">
        <v>3</v>
      </c>
      <c r="B8">
        <v>2</v>
      </c>
      <c r="C8" t="s">
        <v>14</v>
      </c>
    </row>
    <row r="9" spans="1:3" x14ac:dyDescent="0.25">
      <c r="A9" t="s">
        <v>4</v>
      </c>
      <c r="B9">
        <v>8</v>
      </c>
      <c r="C9" t="s">
        <v>14</v>
      </c>
    </row>
    <row r="10" spans="1:3" x14ac:dyDescent="0.25">
      <c r="A10" t="s">
        <v>42</v>
      </c>
      <c r="B10">
        <v>150</v>
      </c>
      <c r="C10" t="s">
        <v>43</v>
      </c>
    </row>
    <row r="11" spans="1:3" x14ac:dyDescent="0.25">
      <c r="A11" t="s">
        <v>44</v>
      </c>
      <c r="B11">
        <f>B13*EXP(-B12/8.314472/373.15)</f>
        <v>0.25115019998957067</v>
      </c>
      <c r="C11" t="s">
        <v>15</v>
      </c>
    </row>
    <row r="12" spans="1:3" x14ac:dyDescent="0.25">
      <c r="A12" t="s">
        <v>45</v>
      </c>
      <c r="B12">
        <v>100000</v>
      </c>
      <c r="C12" t="s">
        <v>43</v>
      </c>
    </row>
    <row r="13" spans="1:3" x14ac:dyDescent="0.25">
      <c r="A13" t="s">
        <v>47</v>
      </c>
      <c r="B13" s="2">
        <v>25000000000000</v>
      </c>
      <c r="C13" t="s">
        <v>15</v>
      </c>
    </row>
    <row r="14" spans="1:3" x14ac:dyDescent="0.25">
      <c r="A14" t="s">
        <v>46</v>
      </c>
      <c r="B14">
        <v>-60000</v>
      </c>
      <c r="C14" t="s">
        <v>43</v>
      </c>
    </row>
    <row r="15" spans="1:3" x14ac:dyDescent="0.25">
      <c r="A15" t="s">
        <v>48</v>
      </c>
      <c r="B15">
        <v>315.14999999999998</v>
      </c>
      <c r="C15" t="s">
        <v>49</v>
      </c>
    </row>
    <row r="16" spans="1:3" x14ac:dyDescent="0.25">
      <c r="A16" t="s">
        <v>53</v>
      </c>
      <c r="B16">
        <v>303.14999999999998</v>
      </c>
      <c r="C16" t="s">
        <v>49</v>
      </c>
    </row>
    <row r="17" spans="1:12" x14ac:dyDescent="0.25">
      <c r="E17" t="s">
        <v>16</v>
      </c>
      <c r="F17" t="s">
        <v>69</v>
      </c>
    </row>
    <row r="18" spans="1:12" x14ac:dyDescent="0.25">
      <c r="A18" t="s">
        <v>50</v>
      </c>
      <c r="B18" t="s">
        <v>8</v>
      </c>
      <c r="D18" t="s">
        <v>21</v>
      </c>
      <c r="E18" t="s">
        <v>19</v>
      </c>
      <c r="F18" t="s">
        <v>51</v>
      </c>
      <c r="G18" t="s">
        <v>52</v>
      </c>
      <c r="H18" t="s">
        <v>54</v>
      </c>
      <c r="I18">
        <v>328.15</v>
      </c>
      <c r="J18">
        <v>324.66000000000003</v>
      </c>
      <c r="K18">
        <v>306.97000000000003</v>
      </c>
      <c r="L18">
        <v>303.14999999999998</v>
      </c>
    </row>
    <row r="19" spans="1:12" x14ac:dyDescent="0.25">
      <c r="A19">
        <f>B16</f>
        <v>303.14999999999998</v>
      </c>
      <c r="B19">
        <f>$B$13*EXP(-$B$12/8.314472/A19)</f>
        <v>1.4711968120312177E-4</v>
      </c>
      <c r="C19">
        <f>$B$8+$B$9+$B$6/$B$7/B19</f>
        <v>2275.7290350780086</v>
      </c>
      <c r="D19">
        <f>(C19-SQRT(C19^2-4*$B$8*$B$9))/2/$B$8</f>
        <v>3.5153678633150776E-3</v>
      </c>
      <c r="E19">
        <f>$B$6*$B$8*D19/$B$7</f>
        <v>2.3435785755433849E-3</v>
      </c>
      <c r="F19">
        <f>-$B$7*E19*$B$14/1000</f>
        <v>6.3276621539671396</v>
      </c>
      <c r="G19">
        <f>$B$6*($B$8+$B$9)*$B$10*(A19-$B$15)/1000</f>
        <v>-270</v>
      </c>
      <c r="H19">
        <f>G19-F19</f>
        <v>-276.32766215396714</v>
      </c>
      <c r="I19">
        <v>-562.5</v>
      </c>
      <c r="J19">
        <v>-483.97500000000105</v>
      </c>
      <c r="K19">
        <v>-85.950000000001125</v>
      </c>
      <c r="L19">
        <v>0</v>
      </c>
    </row>
    <row r="20" spans="1:12" x14ac:dyDescent="0.25">
      <c r="A20">
        <f>A19+2</f>
        <v>305.14999999999998</v>
      </c>
      <c r="B20">
        <f t="shared" ref="B20:B83" si="0">$B$13*EXP(-$B$12/8.314472/A20)</f>
        <v>1.9080976994130945E-4</v>
      </c>
      <c r="C20">
        <f t="shared" ref="C20:C83" si="1">$B$8+$B$9+$B$6/$B$7/B20</f>
        <v>1756.9405965735518</v>
      </c>
      <c r="D20">
        <f t="shared" ref="D20:D83" si="2">(C20-SQRT(C20^2-4*$B$8*$B$9))/2/$B$8</f>
        <v>4.5533932578223357E-3</v>
      </c>
      <c r="E20">
        <f t="shared" ref="E20:E83" si="3">$B$6*$B$8*D20/$B$7</f>
        <v>3.0355955052148906E-3</v>
      </c>
      <c r="F20">
        <f t="shared" ref="F20:F83" si="4">-$B$7*E20*$B$14/1000</f>
        <v>8.1961078640802043</v>
      </c>
      <c r="G20">
        <f t="shared" ref="G20:G83" si="5">$B$6*($B$8+$B$9)*$B$10*(A20-$B$15)/1000</f>
        <v>-225</v>
      </c>
      <c r="H20">
        <f t="shared" ref="H20:H83" si="6">G20-F20</f>
        <v>-233.1961078640802</v>
      </c>
      <c r="I20">
        <v>-517.5</v>
      </c>
      <c r="J20">
        <v>-438.97500000000105</v>
      </c>
      <c r="K20">
        <v>-40.950000000001125</v>
      </c>
      <c r="L20">
        <v>45</v>
      </c>
    </row>
    <row r="21" spans="1:12" x14ac:dyDescent="0.25">
      <c r="A21">
        <f t="shared" ref="A21:A49" si="7">A20+2</f>
        <v>307.14999999999998</v>
      </c>
      <c r="B21">
        <f t="shared" si="0"/>
        <v>2.4663786981059076E-4</v>
      </c>
      <c r="C21">
        <f t="shared" si="1"/>
        <v>1361.5091319484784</v>
      </c>
      <c r="D21">
        <f t="shared" si="2"/>
        <v>5.8758835062349135E-3</v>
      </c>
      <c r="E21">
        <f t="shared" si="3"/>
        <v>3.917255670823276E-3</v>
      </c>
      <c r="F21">
        <f t="shared" si="4"/>
        <v>10.576590311222844</v>
      </c>
      <c r="G21">
        <f t="shared" si="5"/>
        <v>-180</v>
      </c>
      <c r="H21">
        <f t="shared" si="6"/>
        <v>-190.57659031122284</v>
      </c>
      <c r="I21">
        <v>-472.5</v>
      </c>
      <c r="J21">
        <v>-393.97500000000105</v>
      </c>
      <c r="K21">
        <v>4.0499999999988745</v>
      </c>
      <c r="L21">
        <v>90</v>
      </c>
    </row>
    <row r="22" spans="1:12" x14ac:dyDescent="0.25">
      <c r="A22">
        <f t="shared" si="7"/>
        <v>309.14999999999998</v>
      </c>
      <c r="B22">
        <f t="shared" si="0"/>
        <v>3.1774357441234825E-4</v>
      </c>
      <c r="C22">
        <f t="shared" si="1"/>
        <v>1059.0639628191304</v>
      </c>
      <c r="D22">
        <f t="shared" si="2"/>
        <v>7.5539480193356212E-3</v>
      </c>
      <c r="E22">
        <f t="shared" si="3"/>
        <v>5.0359653462237475E-3</v>
      </c>
      <c r="F22">
        <f t="shared" si="4"/>
        <v>13.597106434804118</v>
      </c>
      <c r="G22">
        <f t="shared" si="5"/>
        <v>-135</v>
      </c>
      <c r="H22">
        <f t="shared" si="6"/>
        <v>-148.59710643480412</v>
      </c>
      <c r="I22">
        <v>-427.5</v>
      </c>
      <c r="J22">
        <v>-348.97500000000105</v>
      </c>
      <c r="K22">
        <v>49.049999999998875</v>
      </c>
      <c r="L22">
        <v>135</v>
      </c>
    </row>
    <row r="23" spans="1:12" x14ac:dyDescent="0.25">
      <c r="A23">
        <f t="shared" si="7"/>
        <v>311.14999999999998</v>
      </c>
      <c r="B23">
        <f t="shared" si="0"/>
        <v>4.0801813373682062E-4</v>
      </c>
      <c r="C23">
        <f t="shared" si="1"/>
        <v>826.95715403752024</v>
      </c>
      <c r="D23">
        <f t="shared" si="2"/>
        <v>9.6742462932013495E-3</v>
      </c>
      <c r="E23">
        <f t="shared" si="3"/>
        <v>6.4494975288009E-3</v>
      </c>
      <c r="F23">
        <f t="shared" si="4"/>
        <v>17.413643327762433</v>
      </c>
      <c r="G23">
        <f t="shared" si="5"/>
        <v>-90</v>
      </c>
      <c r="H23">
        <f t="shared" si="6"/>
        <v>-107.41364332776243</v>
      </c>
      <c r="I23">
        <v>-382.5</v>
      </c>
      <c r="J23">
        <v>-303.97500000000105</v>
      </c>
      <c r="K23">
        <v>94.049999999998875</v>
      </c>
      <c r="L23">
        <v>180</v>
      </c>
    </row>
    <row r="24" spans="1:12" x14ac:dyDescent="0.25">
      <c r="A24">
        <f t="shared" si="7"/>
        <v>313.14999999999998</v>
      </c>
      <c r="B24">
        <f t="shared" si="0"/>
        <v>5.2226981286460539E-4</v>
      </c>
      <c r="C24">
        <f t="shared" si="1"/>
        <v>648.23970890645273</v>
      </c>
      <c r="D24">
        <f t="shared" si="2"/>
        <v>1.2341583706557913E-2</v>
      </c>
      <c r="E24">
        <f t="shared" si="3"/>
        <v>8.227722471038609E-3</v>
      </c>
      <c r="F24">
        <f t="shared" si="4"/>
        <v>22.214850671804239</v>
      </c>
      <c r="G24">
        <f t="shared" si="5"/>
        <v>-45</v>
      </c>
      <c r="H24">
        <f t="shared" si="6"/>
        <v>-67.214850671804243</v>
      </c>
      <c r="I24">
        <v>-337.5</v>
      </c>
      <c r="J24">
        <v>-258.9750000000011</v>
      </c>
      <c r="K24">
        <v>139.04999999999887</v>
      </c>
      <c r="L24">
        <v>225</v>
      </c>
    </row>
    <row r="25" spans="1:12" x14ac:dyDescent="0.25">
      <c r="A25">
        <f t="shared" si="7"/>
        <v>315.14999999999998</v>
      </c>
      <c r="B25">
        <f t="shared" si="0"/>
        <v>6.6642236821451472E-4</v>
      </c>
      <c r="C25">
        <f t="shared" si="1"/>
        <v>510.1832910056774</v>
      </c>
      <c r="D25">
        <f t="shared" si="2"/>
        <v>1.5681602997176469E-2</v>
      </c>
      <c r="E25">
        <f t="shared" si="3"/>
        <v>1.0454401998117646E-2</v>
      </c>
      <c r="F25">
        <f t="shared" si="4"/>
        <v>28.226885394917645</v>
      </c>
      <c r="G25">
        <f t="shared" si="5"/>
        <v>0</v>
      </c>
      <c r="H25">
        <f t="shared" si="6"/>
        <v>-28.226885394917645</v>
      </c>
      <c r="I25">
        <v>-292.5</v>
      </c>
      <c r="J25">
        <v>-213.97500000000107</v>
      </c>
      <c r="K25">
        <v>184.04999999999887</v>
      </c>
      <c r="L25">
        <v>270</v>
      </c>
    </row>
    <row r="26" spans="1:12" x14ac:dyDescent="0.25">
      <c r="A26">
        <f t="shared" si="7"/>
        <v>317.14999999999998</v>
      </c>
      <c r="B26">
        <f t="shared" si="0"/>
        <v>8.4775260554012695E-4</v>
      </c>
      <c r="C26">
        <f t="shared" si="1"/>
        <v>403.196471653375</v>
      </c>
      <c r="D26">
        <f t="shared" si="2"/>
        <v>1.984339666459789E-2</v>
      </c>
      <c r="E26">
        <f t="shared" si="3"/>
        <v>1.3228931109731926E-2</v>
      </c>
      <c r="F26">
        <f t="shared" si="4"/>
        <v>35.718113996276202</v>
      </c>
      <c r="G26">
        <f t="shared" si="5"/>
        <v>45</v>
      </c>
      <c r="H26">
        <f t="shared" si="6"/>
        <v>9.2818860037237982</v>
      </c>
      <c r="I26">
        <v>-247.5</v>
      </c>
      <c r="J26">
        <v>-168.97500000000107</v>
      </c>
      <c r="K26">
        <v>229.04999999999887</v>
      </c>
      <c r="L26">
        <v>315</v>
      </c>
    </row>
    <row r="27" spans="1:12" x14ac:dyDescent="0.25">
      <c r="A27">
        <f t="shared" si="7"/>
        <v>319.14999999999998</v>
      </c>
      <c r="B27">
        <f t="shared" si="0"/>
        <v>1.0751739332213843E-3</v>
      </c>
      <c r="C27">
        <f t="shared" si="1"/>
        <v>320.02735746635528</v>
      </c>
      <c r="D27">
        <f t="shared" si="2"/>
        <v>2.5001769349614733E-2</v>
      </c>
      <c r="E27">
        <f t="shared" si="3"/>
        <v>1.6667846233076489E-2</v>
      </c>
      <c r="F27">
        <f t="shared" si="4"/>
        <v>45.00318482930652</v>
      </c>
      <c r="G27">
        <f t="shared" si="5"/>
        <v>90</v>
      </c>
      <c r="H27">
        <f t="shared" si="6"/>
        <v>44.99681517069348</v>
      </c>
      <c r="I27">
        <v>-202.5</v>
      </c>
      <c r="J27">
        <v>-123.97500000000107</v>
      </c>
      <c r="K27">
        <v>274.04999999999887</v>
      </c>
      <c r="L27">
        <v>360</v>
      </c>
    </row>
    <row r="28" spans="1:12" x14ac:dyDescent="0.25">
      <c r="A28">
        <f t="shared" si="7"/>
        <v>321.14999999999998</v>
      </c>
      <c r="B28">
        <f t="shared" si="0"/>
        <v>1.3595739038862213E-3</v>
      </c>
      <c r="C28">
        <f t="shared" si="1"/>
        <v>255.17485396014854</v>
      </c>
      <c r="D28">
        <f t="shared" si="2"/>
        <v>3.1358758981710366E-2</v>
      </c>
      <c r="E28">
        <f t="shared" si="3"/>
        <v>2.0905839321140245E-2</v>
      </c>
      <c r="F28">
        <f t="shared" si="4"/>
        <v>56.445766167078659</v>
      </c>
      <c r="G28">
        <f t="shared" si="5"/>
        <v>135</v>
      </c>
      <c r="H28">
        <f t="shared" si="6"/>
        <v>78.554233832921341</v>
      </c>
      <c r="I28">
        <v>-157.5</v>
      </c>
      <c r="J28">
        <v>-78.975000000001074</v>
      </c>
      <c r="K28">
        <v>319.04999999999887</v>
      </c>
      <c r="L28">
        <v>405</v>
      </c>
    </row>
    <row r="29" spans="1:12" x14ac:dyDescent="0.25">
      <c r="A29">
        <f t="shared" si="7"/>
        <v>323.14999999999998</v>
      </c>
      <c r="B29">
        <f t="shared" si="0"/>
        <v>1.7142149617417521E-3</v>
      </c>
      <c r="C29">
        <f t="shared" si="1"/>
        <v>204.45246994848611</v>
      </c>
      <c r="D29">
        <f t="shared" si="2"/>
        <v>3.9143887524950571E-2</v>
      </c>
      <c r="E29">
        <f t="shared" si="3"/>
        <v>2.6095925016633714E-2</v>
      </c>
      <c r="F29">
        <f t="shared" si="4"/>
        <v>70.458997544911028</v>
      </c>
      <c r="G29">
        <f t="shared" si="5"/>
        <v>180</v>
      </c>
      <c r="H29">
        <f t="shared" si="6"/>
        <v>109.54100245508897</v>
      </c>
      <c r="I29">
        <v>-112.5</v>
      </c>
      <c r="J29">
        <v>-33.975000000001074</v>
      </c>
      <c r="K29">
        <v>364.04999999999887</v>
      </c>
      <c r="L29">
        <v>450</v>
      </c>
    </row>
    <row r="30" spans="1:12" x14ac:dyDescent="0.25">
      <c r="A30">
        <f t="shared" si="7"/>
        <v>325.14999999999998</v>
      </c>
      <c r="B30">
        <f t="shared" si="0"/>
        <v>2.1552089981608093E-3</v>
      </c>
      <c r="C30">
        <f t="shared" si="1"/>
        <v>164.66404122189078</v>
      </c>
      <c r="D30">
        <f t="shared" si="2"/>
        <v>4.8612473529530575E-2</v>
      </c>
      <c r="E30">
        <f t="shared" si="3"/>
        <v>3.2408315686353717E-2</v>
      </c>
      <c r="F30">
        <f t="shared" si="4"/>
        <v>87.502452353155036</v>
      </c>
      <c r="G30">
        <f t="shared" si="5"/>
        <v>225</v>
      </c>
      <c r="H30">
        <f t="shared" si="6"/>
        <v>137.49754764684496</v>
      </c>
      <c r="I30">
        <v>-67.5</v>
      </c>
      <c r="J30">
        <v>11.024999999998926</v>
      </c>
      <c r="K30">
        <v>409.04999999999887</v>
      </c>
      <c r="L30">
        <v>495</v>
      </c>
    </row>
    <row r="31" spans="1:12" x14ac:dyDescent="0.25">
      <c r="A31">
        <f t="shared" si="7"/>
        <v>327.14999999999998</v>
      </c>
      <c r="B31">
        <f t="shared" si="0"/>
        <v>2.7020778813391607E-3</v>
      </c>
      <c r="C31">
        <f t="shared" si="1"/>
        <v>133.36185260808691</v>
      </c>
      <c r="D31">
        <f t="shared" si="2"/>
        <v>6.0041231749764279E-2</v>
      </c>
      <c r="E31">
        <f t="shared" si="3"/>
        <v>4.0027487833176188E-2</v>
      </c>
      <c r="F31">
        <f t="shared" si="4"/>
        <v>108.0742171495757</v>
      </c>
      <c r="G31">
        <f t="shared" si="5"/>
        <v>270</v>
      </c>
      <c r="H31">
        <f t="shared" si="6"/>
        <v>161.9257828504243</v>
      </c>
      <c r="I31">
        <v>-22.5</v>
      </c>
      <c r="J31">
        <v>56.024999999998926</v>
      </c>
      <c r="K31">
        <v>454.04999999999887</v>
      </c>
      <c r="L31">
        <v>540</v>
      </c>
    </row>
    <row r="32" spans="1:12" x14ac:dyDescent="0.25">
      <c r="A32">
        <f t="shared" si="7"/>
        <v>329.15</v>
      </c>
      <c r="B32">
        <f t="shared" si="0"/>
        <v>3.378413885867378E-3</v>
      </c>
      <c r="C32">
        <f t="shared" si="1"/>
        <v>108.66562966951366</v>
      </c>
      <c r="D32">
        <f t="shared" si="2"/>
        <v>7.3720360406881014E-2</v>
      </c>
      <c r="E32">
        <f t="shared" si="3"/>
        <v>4.9146906937920676E-2</v>
      </c>
      <c r="F32">
        <f t="shared" si="4"/>
        <v>132.69664873238582</v>
      </c>
      <c r="G32">
        <f t="shared" si="5"/>
        <v>315</v>
      </c>
      <c r="H32">
        <f t="shared" si="6"/>
        <v>182.30335126761418</v>
      </c>
      <c r="I32">
        <v>22.5</v>
      </c>
      <c r="J32">
        <v>101.02499999999893</v>
      </c>
      <c r="K32">
        <v>499.04999999999887</v>
      </c>
      <c r="L32">
        <v>585</v>
      </c>
    </row>
    <row r="33" spans="1:12" x14ac:dyDescent="0.25">
      <c r="A33">
        <f t="shared" si="7"/>
        <v>331.15</v>
      </c>
      <c r="B33">
        <f t="shared" si="0"/>
        <v>4.2126559249381721E-3</v>
      </c>
      <c r="C33">
        <f t="shared" si="1"/>
        <v>89.126645819816289</v>
      </c>
      <c r="D33">
        <f t="shared" si="2"/>
        <v>8.9941440651756466E-2</v>
      </c>
      <c r="E33">
        <f t="shared" si="3"/>
        <v>5.9960960434504308E-2</v>
      </c>
      <c r="F33">
        <f t="shared" si="4"/>
        <v>161.89459317316164</v>
      </c>
      <c r="G33">
        <f t="shared" si="5"/>
        <v>360</v>
      </c>
      <c r="H33">
        <f t="shared" si="6"/>
        <v>198.10540682683836</v>
      </c>
      <c r="I33">
        <v>67.5</v>
      </c>
      <c r="J33">
        <v>146.02499999999893</v>
      </c>
      <c r="K33">
        <v>544.04999999999882</v>
      </c>
      <c r="L33">
        <v>630</v>
      </c>
    </row>
    <row r="34" spans="1:12" x14ac:dyDescent="0.25">
      <c r="A34">
        <f t="shared" si="7"/>
        <v>333.15</v>
      </c>
      <c r="B34">
        <f t="shared" si="0"/>
        <v>5.2389997032103374E-3</v>
      </c>
      <c r="C34">
        <f t="shared" si="1"/>
        <v>73.625377403452489</v>
      </c>
      <c r="D34">
        <f t="shared" si="2"/>
        <v>0.10898081502685386</v>
      </c>
      <c r="E34">
        <f t="shared" si="3"/>
        <v>7.2653876684569241E-2</v>
      </c>
      <c r="F34">
        <f t="shared" si="4"/>
        <v>196.16546704833695</v>
      </c>
      <c r="G34">
        <f t="shared" si="5"/>
        <v>405</v>
      </c>
      <c r="H34">
        <f t="shared" si="6"/>
        <v>208.83453295166305</v>
      </c>
      <c r="I34">
        <v>112.5</v>
      </c>
      <c r="J34">
        <v>191.02499999999893</v>
      </c>
      <c r="K34">
        <v>589.04999999999882</v>
      </c>
      <c r="L34">
        <v>675</v>
      </c>
    </row>
    <row r="35" spans="1:12" x14ac:dyDescent="0.25">
      <c r="A35">
        <f t="shared" si="7"/>
        <v>335.15</v>
      </c>
      <c r="B35">
        <f t="shared" si="0"/>
        <v>6.4984623851882953E-3</v>
      </c>
      <c r="C35">
        <f t="shared" si="1"/>
        <v>61.294185235739398</v>
      </c>
      <c r="D35">
        <f t="shared" si="2"/>
        <v>0.13107871864291454</v>
      </c>
      <c r="E35">
        <f t="shared" si="3"/>
        <v>8.7385812428609697E-2</v>
      </c>
      <c r="F35">
        <f t="shared" si="4"/>
        <v>235.94169355724617</v>
      </c>
      <c r="G35">
        <f t="shared" si="5"/>
        <v>450</v>
      </c>
      <c r="H35">
        <f t="shared" si="6"/>
        <v>214.05830644275383</v>
      </c>
      <c r="I35">
        <v>157.5</v>
      </c>
      <c r="J35">
        <v>236.02499999999893</v>
      </c>
      <c r="K35">
        <v>634.04999999999882</v>
      </c>
      <c r="L35">
        <v>720</v>
      </c>
    </row>
    <row r="36" spans="1:12" x14ac:dyDescent="0.25">
      <c r="A36">
        <f t="shared" si="7"/>
        <v>337.15</v>
      </c>
      <c r="B36">
        <f t="shared" si="0"/>
        <v>8.0401251370527255E-3</v>
      </c>
      <c r="C36">
        <f t="shared" si="1"/>
        <v>51.458724541136128</v>
      </c>
      <c r="D36">
        <f t="shared" si="2"/>
        <v>0.15641529322151726</v>
      </c>
      <c r="E36">
        <f t="shared" si="3"/>
        <v>0.10427686214767817</v>
      </c>
      <c r="F36">
        <f t="shared" si="4"/>
        <v>281.54752779873104</v>
      </c>
      <c r="G36">
        <f t="shared" si="5"/>
        <v>495</v>
      </c>
      <c r="H36">
        <f t="shared" si="6"/>
        <v>213.45247220126896</v>
      </c>
      <c r="I36">
        <v>202.5</v>
      </c>
      <c r="J36">
        <v>281.02499999999895</v>
      </c>
      <c r="K36">
        <v>679.04999999999882</v>
      </c>
      <c r="L36">
        <v>765</v>
      </c>
    </row>
    <row r="37" spans="1:12" x14ac:dyDescent="0.25">
      <c r="A37">
        <f t="shared" si="7"/>
        <v>339.15</v>
      </c>
      <c r="B37">
        <f t="shared" si="0"/>
        <v>9.9225799755245682E-3</v>
      </c>
      <c r="C37">
        <f t="shared" si="1"/>
        <v>43.593413623830358</v>
      </c>
      <c r="D37">
        <f t="shared" si="2"/>
        <v>0.18508560564813337</v>
      </c>
      <c r="E37">
        <f t="shared" si="3"/>
        <v>0.12339040376542225</v>
      </c>
      <c r="F37">
        <f t="shared" si="4"/>
        <v>333.15409016664006</v>
      </c>
      <c r="G37">
        <f t="shared" si="5"/>
        <v>540</v>
      </c>
      <c r="H37">
        <f t="shared" si="6"/>
        <v>206.84590983335994</v>
      </c>
      <c r="I37">
        <v>247.5</v>
      </c>
      <c r="J37">
        <v>326.02499999999895</v>
      </c>
      <c r="K37">
        <v>724.04999999999882</v>
      </c>
      <c r="L37">
        <v>810</v>
      </c>
    </row>
    <row r="38" spans="1:12" x14ac:dyDescent="0.25">
      <c r="A38">
        <f t="shared" si="7"/>
        <v>341.15</v>
      </c>
      <c r="B38">
        <f t="shared" si="0"/>
        <v>1.2215610773558329E-2</v>
      </c>
      <c r="C38">
        <f t="shared" si="1"/>
        <v>37.287488076720663</v>
      </c>
      <c r="D38">
        <f t="shared" si="2"/>
        <v>0.2170766924320624</v>
      </c>
      <c r="E38">
        <f t="shared" si="3"/>
        <v>0.14471779495470827</v>
      </c>
      <c r="F38">
        <f t="shared" si="4"/>
        <v>390.73804637771235</v>
      </c>
      <c r="G38">
        <f t="shared" si="5"/>
        <v>585</v>
      </c>
      <c r="H38">
        <f t="shared" si="6"/>
        <v>194.26195362228765</v>
      </c>
      <c r="I38">
        <v>292.5</v>
      </c>
      <c r="J38">
        <v>371.02499999999895</v>
      </c>
      <c r="K38">
        <v>769.04999999999882</v>
      </c>
      <c r="L38">
        <v>855</v>
      </c>
    </row>
    <row r="39" spans="1:12" x14ac:dyDescent="0.25">
      <c r="A39">
        <f t="shared" si="7"/>
        <v>343.15</v>
      </c>
      <c r="B39">
        <f t="shared" si="0"/>
        <v>1.5002142059149284E-2</v>
      </c>
      <c r="C39">
        <f t="shared" si="1"/>
        <v>32.219049254372635</v>
      </c>
      <c r="D39">
        <f t="shared" si="2"/>
        <v>0.25225015862149114</v>
      </c>
      <c r="E39">
        <f t="shared" si="3"/>
        <v>0.16816677241432743</v>
      </c>
      <c r="F39">
        <f t="shared" si="4"/>
        <v>454.05028551868406</v>
      </c>
      <c r="G39">
        <f t="shared" si="5"/>
        <v>630</v>
      </c>
      <c r="H39">
        <f t="shared" si="6"/>
        <v>175.94971448131594</v>
      </c>
      <c r="I39">
        <v>337.5</v>
      </c>
      <c r="J39">
        <v>416.02499999999895</v>
      </c>
      <c r="K39">
        <v>814.04999999999882</v>
      </c>
      <c r="L39">
        <v>900</v>
      </c>
    </row>
    <row r="40" spans="1:12" x14ac:dyDescent="0.25">
      <c r="A40">
        <f t="shared" si="7"/>
        <v>345.15</v>
      </c>
      <c r="B40">
        <f t="shared" si="0"/>
        <v>1.8380493431730611E-2</v>
      </c>
      <c r="C40">
        <f t="shared" si="1"/>
        <v>28.13516783819815</v>
      </c>
      <c r="D40">
        <f t="shared" si="2"/>
        <v>0.290333697632013</v>
      </c>
      <c r="E40">
        <f t="shared" si="3"/>
        <v>0.19355579842134199</v>
      </c>
      <c r="F40">
        <f t="shared" si="4"/>
        <v>522.60065573762336</v>
      </c>
      <c r="G40">
        <f t="shared" si="5"/>
        <v>675</v>
      </c>
      <c r="H40">
        <f t="shared" si="6"/>
        <v>152.39934426237664</v>
      </c>
      <c r="I40">
        <v>382.5</v>
      </c>
      <c r="J40">
        <v>461.02499999999895</v>
      </c>
      <c r="K40">
        <v>859.04999999999882</v>
      </c>
      <c r="L40">
        <v>945</v>
      </c>
    </row>
    <row r="41" spans="1:12" x14ac:dyDescent="0.25">
      <c r="A41">
        <f t="shared" si="7"/>
        <v>347.15</v>
      </c>
      <c r="B41">
        <f t="shared" si="0"/>
        <v>2.2466982043715146E-2</v>
      </c>
      <c r="C41">
        <f t="shared" si="1"/>
        <v>24.836586982833285</v>
      </c>
      <c r="D41">
        <f t="shared" si="2"/>
        <v>0.330923943726396</v>
      </c>
      <c r="E41">
        <f t="shared" si="3"/>
        <v>0.22061596248426399</v>
      </c>
      <c r="F41">
        <f t="shared" si="4"/>
        <v>595.66309870751286</v>
      </c>
      <c r="G41">
        <f t="shared" si="5"/>
        <v>720</v>
      </c>
      <c r="H41">
        <f t="shared" si="6"/>
        <v>124.33690129248714</v>
      </c>
      <c r="I41">
        <v>427.5</v>
      </c>
      <c r="J41">
        <v>506.02499999999895</v>
      </c>
      <c r="K41">
        <v>904.04999999999882</v>
      </c>
      <c r="L41">
        <v>990</v>
      </c>
    </row>
    <row r="42" spans="1:12" x14ac:dyDescent="0.25">
      <c r="A42">
        <f t="shared" si="7"/>
        <v>349.15</v>
      </c>
      <c r="B42">
        <f t="shared" si="0"/>
        <v>2.7398920687656106E-2</v>
      </c>
      <c r="C42">
        <f t="shared" si="1"/>
        <v>22.165929349308577</v>
      </c>
      <c r="D42">
        <f t="shared" si="2"/>
        <v>0.37350144582718592</v>
      </c>
      <c r="E42">
        <f t="shared" si="3"/>
        <v>0.24900096388479062</v>
      </c>
      <c r="F42">
        <f t="shared" si="4"/>
        <v>672.30260248893467</v>
      </c>
      <c r="G42">
        <f t="shared" si="5"/>
        <v>765</v>
      </c>
      <c r="H42">
        <f t="shared" si="6"/>
        <v>92.697397511065333</v>
      </c>
      <c r="I42">
        <v>472.5</v>
      </c>
      <c r="J42">
        <v>551.02499999999895</v>
      </c>
      <c r="K42">
        <v>949.04999999999882</v>
      </c>
      <c r="L42">
        <v>1035</v>
      </c>
    </row>
    <row r="43" spans="1:12" x14ac:dyDescent="0.25">
      <c r="A43">
        <f>A42+2</f>
        <v>351.15</v>
      </c>
      <c r="B43">
        <f t="shared" si="0"/>
        <v>3.3338064628981298E-2</v>
      </c>
      <c r="C43">
        <f t="shared" si="1"/>
        <v>19.998580812743445</v>
      </c>
      <c r="D43">
        <f t="shared" si="2"/>
        <v>0.41745662590759824</v>
      </c>
      <c r="E43">
        <f t="shared" si="3"/>
        <v>0.27830441727173216</v>
      </c>
      <c r="F43">
        <f t="shared" si="4"/>
        <v>751.42192663367689</v>
      </c>
      <c r="G43">
        <f t="shared" si="5"/>
        <v>810</v>
      </c>
      <c r="H43">
        <f t="shared" si="6"/>
        <v>58.57807336632311</v>
      </c>
      <c r="I43">
        <v>517.5</v>
      </c>
      <c r="J43">
        <v>596.02499999999895</v>
      </c>
      <c r="K43">
        <v>994.04999999999882</v>
      </c>
      <c r="L43">
        <v>1080</v>
      </c>
    </row>
    <row r="44" spans="1:12" x14ac:dyDescent="0.25">
      <c r="A44">
        <f t="shared" si="7"/>
        <v>353.15</v>
      </c>
      <c r="B44">
        <f t="shared" si="0"/>
        <v>4.0474566468784938E-2</v>
      </c>
      <c r="C44">
        <f t="shared" si="1"/>
        <v>18.23562455178881</v>
      </c>
      <c r="D44">
        <f t="shared" si="2"/>
        <v>0.46212384270466966</v>
      </c>
      <c r="E44">
        <f t="shared" si="3"/>
        <v>0.30808256180311311</v>
      </c>
      <c r="F44">
        <f t="shared" si="4"/>
        <v>831.8229168684054</v>
      </c>
      <c r="G44">
        <f t="shared" si="5"/>
        <v>855</v>
      </c>
      <c r="H44">
        <f t="shared" si="6"/>
        <v>23.1770831315946</v>
      </c>
      <c r="I44">
        <v>562.5</v>
      </c>
      <c r="J44">
        <v>641.02499999999895</v>
      </c>
      <c r="K44">
        <v>1039.0499999999988</v>
      </c>
      <c r="L44">
        <v>1125</v>
      </c>
    </row>
    <row r="45" spans="1:12" x14ac:dyDescent="0.25">
      <c r="A45">
        <f t="shared" si="7"/>
        <v>355.15</v>
      </c>
      <c r="B45">
        <f t="shared" si="0"/>
        <v>4.9031505051010157E-2</v>
      </c>
      <c r="C45">
        <f t="shared" si="1"/>
        <v>16.798350019779086</v>
      </c>
      <c r="D45">
        <f t="shared" si="2"/>
        <v>0.50681954422909037</v>
      </c>
      <c r="E45">
        <f t="shared" si="3"/>
        <v>0.33787969615272689</v>
      </c>
      <c r="F45">
        <f t="shared" si="4"/>
        <v>912.27517961236265</v>
      </c>
      <c r="G45">
        <f t="shared" si="5"/>
        <v>900</v>
      </c>
      <c r="H45">
        <f t="shared" si="6"/>
        <v>-12.275179612362649</v>
      </c>
      <c r="I45">
        <v>607.5</v>
      </c>
      <c r="J45">
        <v>686.02499999999895</v>
      </c>
      <c r="K45">
        <v>1084.0499999999988</v>
      </c>
      <c r="L45">
        <v>1170</v>
      </c>
    </row>
    <row r="46" spans="1:12" x14ac:dyDescent="0.25">
      <c r="A46">
        <f t="shared" si="7"/>
        <v>357.15</v>
      </c>
      <c r="B46">
        <f t="shared" si="0"/>
        <v>5.9270061785509066E-2</v>
      </c>
      <c r="C46">
        <f t="shared" si="1"/>
        <v>15.623974790841705</v>
      </c>
      <c r="D46">
        <f t="shared" si="2"/>
        <v>0.55088017257397137</v>
      </c>
      <c r="E46">
        <f t="shared" si="3"/>
        <v>0.36725344838264756</v>
      </c>
      <c r="F46">
        <f t="shared" si="4"/>
        <v>991.58431063314845</v>
      </c>
      <c r="G46">
        <f t="shared" si="5"/>
        <v>945</v>
      </c>
      <c r="H46">
        <f t="shared" si="6"/>
        <v>-46.584310633148448</v>
      </c>
      <c r="I46">
        <v>652.5</v>
      </c>
      <c r="J46">
        <v>731.02499999999895</v>
      </c>
      <c r="K46">
        <v>1129.0499999999988</v>
      </c>
      <c r="L46">
        <v>1215</v>
      </c>
    </row>
    <row r="47" spans="1:12" x14ac:dyDescent="0.25">
      <c r="A47">
        <f t="shared" si="7"/>
        <v>359.15</v>
      </c>
      <c r="B47">
        <f t="shared" si="0"/>
        <v>7.1495425786651828E-2</v>
      </c>
      <c r="C47">
        <f t="shared" si="1"/>
        <v>14.6623029328901</v>
      </c>
      <c r="D47">
        <f t="shared" si="2"/>
        <v>0.59369594130522874</v>
      </c>
      <c r="E47">
        <f t="shared" si="3"/>
        <v>0.39579729420348586</v>
      </c>
      <c r="F47">
        <f t="shared" si="4"/>
        <v>1068.6526943494118</v>
      </c>
      <c r="G47">
        <f t="shared" si="5"/>
        <v>990</v>
      </c>
      <c r="H47">
        <f t="shared" si="6"/>
        <v>-78.652694349411831</v>
      </c>
      <c r="I47">
        <v>697.5</v>
      </c>
      <c r="J47">
        <v>776.02499999999895</v>
      </c>
      <c r="K47">
        <v>1174.0499999999988</v>
      </c>
      <c r="L47">
        <v>1260</v>
      </c>
    </row>
    <row r="48" spans="1:12" x14ac:dyDescent="0.25">
      <c r="A48">
        <f t="shared" si="7"/>
        <v>361.15</v>
      </c>
      <c r="B48">
        <f t="shared" si="0"/>
        <v>8.60635179717711E-2</v>
      </c>
      <c r="C48">
        <f t="shared" si="1"/>
        <v>13.873108387722041</v>
      </c>
      <c r="D48">
        <f t="shared" si="2"/>
        <v>0.63473761051202571</v>
      </c>
      <c r="E48">
        <f t="shared" si="3"/>
        <v>0.4231584070080171</v>
      </c>
      <c r="F48">
        <f t="shared" si="4"/>
        <v>1142.5276989216463</v>
      </c>
      <c r="G48">
        <f t="shared" si="5"/>
        <v>1035</v>
      </c>
      <c r="H48">
        <f t="shared" si="6"/>
        <v>-107.52769892164633</v>
      </c>
      <c r="I48">
        <v>742.5</v>
      </c>
      <c r="J48">
        <v>821.02499999999895</v>
      </c>
      <c r="K48">
        <v>1219.0499999999988</v>
      </c>
      <c r="L48">
        <v>1305</v>
      </c>
    </row>
    <row r="49" spans="1:12" x14ac:dyDescent="0.25">
      <c r="A49">
        <f t="shared" si="7"/>
        <v>363.15</v>
      </c>
      <c r="B49">
        <f t="shared" si="0"/>
        <v>0.10338863377180574</v>
      </c>
      <c r="C49">
        <f t="shared" si="1"/>
        <v>13.224081034565657</v>
      </c>
      <c r="D49">
        <f t="shared" si="2"/>
        <v>0.67357463706678367</v>
      </c>
      <c r="E49">
        <f t="shared" si="3"/>
        <v>0.44904975804452246</v>
      </c>
      <c r="F49">
        <f t="shared" si="4"/>
        <v>1212.4343467202104</v>
      </c>
      <c r="G49">
        <f t="shared" si="5"/>
        <v>1080</v>
      </c>
      <c r="H49">
        <f t="shared" si="6"/>
        <v>-132.43434672021044</v>
      </c>
      <c r="I49">
        <v>787.5</v>
      </c>
      <c r="J49">
        <v>866.02499999999895</v>
      </c>
      <c r="K49">
        <v>1264.0499999999988</v>
      </c>
      <c r="L49">
        <v>1350</v>
      </c>
    </row>
    <row r="50" spans="1:12" x14ac:dyDescent="0.25">
      <c r="A50">
        <f t="shared" ref="A50:A56" si="8">A49+2</f>
        <v>365.15</v>
      </c>
      <c r="B50">
        <f t="shared" si="0"/>
        <v>0.1239521144266527</v>
      </c>
      <c r="C50">
        <f t="shared" si="1"/>
        <v>12.68921054614667</v>
      </c>
      <c r="D50">
        <f t="shared" si="2"/>
        <v>0.70988430940833602</v>
      </c>
      <c r="E50">
        <f t="shared" si="3"/>
        <v>0.47325620627222403</v>
      </c>
      <c r="F50">
        <f t="shared" si="4"/>
        <v>1277.7917569350047</v>
      </c>
      <c r="G50">
        <f t="shared" si="5"/>
        <v>1125</v>
      </c>
      <c r="H50">
        <f t="shared" si="6"/>
        <v>-152.79175693500474</v>
      </c>
      <c r="I50">
        <v>832.5</v>
      </c>
      <c r="J50">
        <v>911.02499999999895</v>
      </c>
      <c r="K50">
        <v>1309.0499999999988</v>
      </c>
      <c r="L50">
        <v>1395</v>
      </c>
    </row>
    <row r="51" spans="1:12" x14ac:dyDescent="0.25">
      <c r="A51">
        <f t="shared" si="8"/>
        <v>367.15</v>
      </c>
      <c r="B51">
        <f t="shared" si="0"/>
        <v>0.14831216802008348</v>
      </c>
      <c r="C51">
        <f t="shared" si="1"/>
        <v>12.247511703073449</v>
      </c>
      <c r="D51">
        <f t="shared" si="2"/>
        <v>0.74345250486141223</v>
      </c>
      <c r="E51">
        <f t="shared" si="3"/>
        <v>0.49563500324094145</v>
      </c>
      <c r="F51">
        <f t="shared" si="4"/>
        <v>1338.2145087505421</v>
      </c>
      <c r="G51">
        <f t="shared" si="5"/>
        <v>1170</v>
      </c>
      <c r="H51">
        <f t="shared" si="6"/>
        <v>-168.21450875054211</v>
      </c>
      <c r="I51">
        <v>877.5</v>
      </c>
      <c r="J51">
        <v>956.02499999999895</v>
      </c>
      <c r="K51">
        <v>1354.0499999999988</v>
      </c>
      <c r="L51">
        <v>1440</v>
      </c>
    </row>
    <row r="52" spans="1:12" x14ac:dyDescent="0.25">
      <c r="A52">
        <f t="shared" si="8"/>
        <v>369.15</v>
      </c>
      <c r="B52">
        <f t="shared" si="0"/>
        <v>0.1771149735051975</v>
      </c>
      <c r="C52">
        <f t="shared" si="1"/>
        <v>11.882016673895453</v>
      </c>
      <c r="D52">
        <f t="shared" si="2"/>
        <v>0.77416744225891465</v>
      </c>
      <c r="E52">
        <f t="shared" si="3"/>
        <v>0.5161116281726098</v>
      </c>
      <c r="F52">
        <f t="shared" si="4"/>
        <v>1393.5013960660463</v>
      </c>
      <c r="G52">
        <f t="shared" si="5"/>
        <v>1215</v>
      </c>
      <c r="H52">
        <f t="shared" si="6"/>
        <v>-178.50139606604625</v>
      </c>
      <c r="I52">
        <v>922.5</v>
      </c>
      <c r="J52">
        <v>1001.024999999999</v>
      </c>
      <c r="K52">
        <v>1399.0499999999988</v>
      </c>
      <c r="L52">
        <v>1485</v>
      </c>
    </row>
    <row r="53" spans="1:12" x14ac:dyDescent="0.25">
      <c r="A53">
        <f t="shared" si="8"/>
        <v>371.15</v>
      </c>
      <c r="B53">
        <f t="shared" si="0"/>
        <v>0.21110721403415755</v>
      </c>
      <c r="C53">
        <f t="shared" si="1"/>
        <v>11.578976516072062</v>
      </c>
      <c r="D53">
        <f t="shared" si="2"/>
        <v>0.80200822296482466</v>
      </c>
      <c r="E53">
        <f t="shared" si="3"/>
        <v>0.53467214864321644</v>
      </c>
      <c r="F53">
        <f t="shared" si="4"/>
        <v>1443.6148013366844</v>
      </c>
      <c r="G53">
        <f t="shared" si="5"/>
        <v>1260</v>
      </c>
      <c r="H53">
        <f t="shared" si="6"/>
        <v>-183.61480133668442</v>
      </c>
      <c r="I53">
        <v>967.5</v>
      </c>
      <c r="J53">
        <v>1046.024999999999</v>
      </c>
      <c r="K53">
        <v>1444.0499999999988</v>
      </c>
      <c r="L53">
        <v>1530</v>
      </c>
    </row>
    <row r="54" spans="1:12" x14ac:dyDescent="0.25">
      <c r="A54">
        <f t="shared" si="8"/>
        <v>373.15</v>
      </c>
      <c r="B54">
        <f t="shared" si="0"/>
        <v>0.25115019998957067</v>
      </c>
      <c r="C54">
        <f t="shared" si="1"/>
        <v>11.327227027281584</v>
      </c>
      <c r="D54">
        <f t="shared" si="2"/>
        <v>0.82703008397784483</v>
      </c>
      <c r="E54">
        <f t="shared" si="3"/>
        <v>0.55135338931856315</v>
      </c>
      <c r="F54">
        <f t="shared" si="4"/>
        <v>1488.6541511601206</v>
      </c>
      <c r="G54">
        <f t="shared" si="5"/>
        <v>1305</v>
      </c>
      <c r="H54">
        <f t="shared" si="6"/>
        <v>-183.65415116012059</v>
      </c>
      <c r="I54">
        <v>1012.5</v>
      </c>
      <c r="J54">
        <v>1091.0249999999987</v>
      </c>
      <c r="K54">
        <v>1489.0499999999988</v>
      </c>
      <c r="L54">
        <v>1575</v>
      </c>
    </row>
    <row r="55" spans="1:12" x14ac:dyDescent="0.25">
      <c r="A55">
        <f t="shared" si="8"/>
        <v>375.15</v>
      </c>
      <c r="B55">
        <f t="shared" si="0"/>
        <v>0.29823575727462504</v>
      </c>
      <c r="C55">
        <f t="shared" si="1"/>
        <v>11.117683997316222</v>
      </c>
      <c r="D55">
        <f t="shared" si="2"/>
        <v>0.84934817906777704</v>
      </c>
      <c r="E55">
        <f t="shared" si="3"/>
        <v>0.56623211937851803</v>
      </c>
      <c r="F55">
        <f t="shared" si="4"/>
        <v>1528.8267223219989</v>
      </c>
      <c r="G55">
        <f t="shared" si="5"/>
        <v>1350</v>
      </c>
      <c r="H55">
        <f t="shared" si="6"/>
        <v>-178.82672232199889</v>
      </c>
      <c r="I55">
        <v>1057.5</v>
      </c>
      <c r="J55">
        <v>1136.0249999999987</v>
      </c>
      <c r="K55">
        <v>1534.0499999999988</v>
      </c>
      <c r="L55">
        <v>1620</v>
      </c>
    </row>
    <row r="56" spans="1:12" x14ac:dyDescent="0.25">
      <c r="A56">
        <f t="shared" si="8"/>
        <v>377.15</v>
      </c>
      <c r="B56">
        <f t="shared" si="0"/>
        <v>0.35350407271139089</v>
      </c>
      <c r="C56">
        <f t="shared" si="1"/>
        <v>10.942940574281515</v>
      </c>
      <c r="D56">
        <f t="shared" si="2"/>
        <v>0.86912142462206865</v>
      </c>
      <c r="E56">
        <f t="shared" si="3"/>
        <v>0.5794142830813791</v>
      </c>
      <c r="F56">
        <f t="shared" si="4"/>
        <v>1564.4185643197236</v>
      </c>
      <c r="G56">
        <f t="shared" si="5"/>
        <v>1395</v>
      </c>
      <c r="H56">
        <f t="shared" si="6"/>
        <v>-169.4185643197236</v>
      </c>
      <c r="I56">
        <v>1102.5</v>
      </c>
      <c r="J56">
        <v>1181.0249999999987</v>
      </c>
      <c r="K56">
        <v>1579.0499999999988</v>
      </c>
      <c r="L56">
        <v>1665</v>
      </c>
    </row>
    <row r="57" spans="1:12" x14ac:dyDescent="0.25">
      <c r="A57">
        <f t="shared" ref="A57:A59" si="9">A56+2</f>
        <v>379.15</v>
      </c>
      <c r="B57">
        <f t="shared" si="0"/>
        <v>0.41826370587857437</v>
      </c>
      <c r="C57">
        <f t="shared" si="1"/>
        <v>10.796945392699463</v>
      </c>
      <c r="D57">
        <f t="shared" si="2"/>
        <v>0.88653756919685112</v>
      </c>
      <c r="E57">
        <f t="shared" si="3"/>
        <v>0.59102504613123408</v>
      </c>
      <c r="F57">
        <f t="shared" si="4"/>
        <v>1595.7676245543321</v>
      </c>
      <c r="G57">
        <f t="shared" si="5"/>
        <v>1440</v>
      </c>
      <c r="H57">
        <f t="shared" si="6"/>
        <v>-155.76762455433209</v>
      </c>
      <c r="I57">
        <v>1147.5</v>
      </c>
      <c r="J57">
        <v>1226.0249999999987</v>
      </c>
      <c r="K57">
        <v>1624.0499999999988</v>
      </c>
      <c r="L57">
        <v>1710</v>
      </c>
    </row>
    <row r="58" spans="1:12" x14ac:dyDescent="0.25">
      <c r="A58">
        <f t="shared" si="9"/>
        <v>381.15</v>
      </c>
      <c r="B58">
        <f t="shared" si="0"/>
        <v>0.4940139954498472</v>
      </c>
      <c r="C58">
        <f t="shared" si="1"/>
        <v>10.674744716553629</v>
      </c>
      <c r="D58">
        <f t="shared" si="2"/>
        <v>0.90180023977379964</v>
      </c>
      <c r="E58">
        <f t="shared" si="3"/>
        <v>0.60120015984919983</v>
      </c>
      <c r="F58">
        <f t="shared" si="4"/>
        <v>1623.2404315928395</v>
      </c>
      <c r="G58">
        <f t="shared" si="5"/>
        <v>1485</v>
      </c>
      <c r="H58">
        <f t="shared" si="6"/>
        <v>-138.24043159283951</v>
      </c>
      <c r="I58">
        <v>1192.5</v>
      </c>
      <c r="J58">
        <v>1271.0249999999987</v>
      </c>
      <c r="K58">
        <v>1669.0499999999988</v>
      </c>
      <c r="L58">
        <v>1755</v>
      </c>
    </row>
    <row r="59" spans="1:12" x14ac:dyDescent="0.25">
      <c r="A59">
        <f t="shared" si="9"/>
        <v>383.15</v>
      </c>
      <c r="B59">
        <f t="shared" si="0"/>
        <v>0.5824701081298248</v>
      </c>
      <c r="C59">
        <f t="shared" si="1"/>
        <v>10.572275432989324</v>
      </c>
      <c r="D59">
        <f t="shared" si="2"/>
        <v>0.91511834117896007</v>
      </c>
      <c r="E59">
        <f t="shared" si="3"/>
        <v>0.61007889411930671</v>
      </c>
      <c r="F59">
        <f t="shared" si="4"/>
        <v>1647.213014122128</v>
      </c>
      <c r="G59">
        <f t="shared" si="5"/>
        <v>1530</v>
      </c>
      <c r="H59">
        <f t="shared" si="6"/>
        <v>-117.21301412212802</v>
      </c>
      <c r="I59">
        <v>1237.5</v>
      </c>
      <c r="J59">
        <v>1316.0249999999987</v>
      </c>
      <c r="K59">
        <v>1714.0499999999988</v>
      </c>
      <c r="L59">
        <v>1800</v>
      </c>
    </row>
    <row r="60" spans="1:12" x14ac:dyDescent="0.25">
      <c r="A60">
        <f t="shared" ref="A60:A81" si="10">A59+2</f>
        <v>385.15</v>
      </c>
      <c r="B60">
        <f t="shared" si="0"/>
        <v>0.68559099968637038</v>
      </c>
      <c r="C60">
        <f t="shared" si="1"/>
        <v>10.486198525776768</v>
      </c>
      <c r="D60">
        <f t="shared" si="2"/>
        <v>0.92669787682811977</v>
      </c>
      <c r="E60">
        <f t="shared" si="3"/>
        <v>0.61779858455207981</v>
      </c>
      <c r="F60">
        <f t="shared" si="4"/>
        <v>1668.0561782906157</v>
      </c>
      <c r="G60">
        <f t="shared" si="5"/>
        <v>1575</v>
      </c>
      <c r="H60">
        <f t="shared" si="6"/>
        <v>-93.056178290615662</v>
      </c>
      <c r="I60">
        <v>1282.5</v>
      </c>
      <c r="J60">
        <v>1361.0249999999987</v>
      </c>
      <c r="K60">
        <v>1759.0499999999988</v>
      </c>
      <c r="L60">
        <v>1845</v>
      </c>
    </row>
    <row r="61" spans="1:12" x14ac:dyDescent="0.25">
      <c r="A61">
        <f t="shared" si="10"/>
        <v>387.15</v>
      </c>
      <c r="B61">
        <f t="shared" si="0"/>
        <v>0.80561058040422362</v>
      </c>
      <c r="C61">
        <f t="shared" si="1"/>
        <v>10.413764840533847</v>
      </c>
      <c r="D61">
        <f t="shared" si="2"/>
        <v>0.93673603685860085</v>
      </c>
      <c r="E61">
        <f t="shared" si="3"/>
        <v>0.6244906912390672</v>
      </c>
      <c r="F61">
        <f t="shared" si="4"/>
        <v>1686.1248663454815</v>
      </c>
      <c r="G61">
        <f t="shared" si="5"/>
        <v>1620</v>
      </c>
      <c r="H61">
        <f t="shared" si="6"/>
        <v>-66.12486634548145</v>
      </c>
      <c r="I61">
        <v>1327.5</v>
      </c>
      <c r="J61">
        <v>1406.0249999999987</v>
      </c>
      <c r="K61">
        <v>1804.0499999999988</v>
      </c>
      <c r="L61">
        <v>1890</v>
      </c>
    </row>
    <row r="62" spans="1:12" x14ac:dyDescent="0.25">
      <c r="A62">
        <f t="shared" si="10"/>
        <v>389.15</v>
      </c>
      <c r="B62">
        <f t="shared" si="0"/>
        <v>0.94507240159569816</v>
      </c>
      <c r="C62">
        <f t="shared" si="1"/>
        <v>10.352706663288993</v>
      </c>
      <c r="D62">
        <f t="shared" si="2"/>
        <v>0.94541726362521028</v>
      </c>
      <c r="E62">
        <f t="shared" si="3"/>
        <v>0.63027817575014022</v>
      </c>
      <c r="F62">
        <f t="shared" si="4"/>
        <v>1701.7510745253787</v>
      </c>
      <c r="G62">
        <f t="shared" si="5"/>
        <v>1665</v>
      </c>
      <c r="H62">
        <f t="shared" si="6"/>
        <v>-36.751074525378726</v>
      </c>
      <c r="I62">
        <v>1372.5</v>
      </c>
      <c r="J62">
        <v>1451.0249999999987</v>
      </c>
      <c r="K62">
        <v>1849.0499999999988</v>
      </c>
      <c r="L62">
        <v>1935</v>
      </c>
    </row>
    <row r="63" spans="1:12" x14ac:dyDescent="0.25">
      <c r="A63">
        <f t="shared" si="10"/>
        <v>391.15</v>
      </c>
      <c r="B63">
        <f t="shared" si="0"/>
        <v>1.1068682056586778</v>
      </c>
      <c r="C63">
        <f t="shared" si="1"/>
        <v>10.30114997578684</v>
      </c>
      <c r="D63">
        <f t="shared" si="2"/>
        <v>0.95291094194704384</v>
      </c>
      <c r="E63">
        <f t="shared" si="3"/>
        <v>0.63527396129802927</v>
      </c>
      <c r="F63">
        <f t="shared" si="4"/>
        <v>1715.239695504679</v>
      </c>
      <c r="G63">
        <f t="shared" si="5"/>
        <v>1710</v>
      </c>
      <c r="H63">
        <f t="shared" si="6"/>
        <v>-5.2396955046790481</v>
      </c>
      <c r="I63">
        <v>1417.5</v>
      </c>
      <c r="J63">
        <v>1496.0249999999987</v>
      </c>
      <c r="K63">
        <v>1894.0499999999988</v>
      </c>
      <c r="L63">
        <v>1980</v>
      </c>
    </row>
    <row r="64" spans="1:12" x14ac:dyDescent="0.25">
      <c r="A64">
        <f t="shared" si="10"/>
        <v>393.15</v>
      </c>
      <c r="B64">
        <f t="shared" si="0"/>
        <v>1.2942807096298292</v>
      </c>
      <c r="C64">
        <f t="shared" si="1"/>
        <v>10.257543306373366</v>
      </c>
      <c r="D64">
        <f t="shared" si="2"/>
        <v>0.95937035388511394</v>
      </c>
      <c r="E64">
        <f t="shared" si="3"/>
        <v>0.63958023592340929</v>
      </c>
      <c r="F64">
        <f t="shared" si="4"/>
        <v>1726.8666369932052</v>
      </c>
      <c r="G64">
        <f t="shared" si="5"/>
        <v>1755</v>
      </c>
      <c r="H64">
        <f t="shared" si="6"/>
        <v>28.133363006794752</v>
      </c>
      <c r="I64">
        <v>1462.5</v>
      </c>
      <c r="J64">
        <v>1541.0249999999987</v>
      </c>
      <c r="K64">
        <v>1939.0499999999988</v>
      </c>
      <c r="L64">
        <v>2025</v>
      </c>
    </row>
    <row r="65" spans="1:12" x14ac:dyDescent="0.25">
      <c r="A65">
        <f t="shared" si="10"/>
        <v>395.15</v>
      </c>
      <c r="B65">
        <f t="shared" si="0"/>
        <v>1.5110310213002465</v>
      </c>
      <c r="C65">
        <f t="shared" si="1"/>
        <v>10.220599927224855</v>
      </c>
      <c r="D65">
        <f t="shared" si="2"/>
        <v>0.9649325660028607</v>
      </c>
      <c r="E65">
        <f t="shared" si="3"/>
        <v>0.64328837733524047</v>
      </c>
      <c r="F65">
        <f t="shared" si="4"/>
        <v>1736.878618805149</v>
      </c>
      <c r="G65">
        <f t="shared" si="5"/>
        <v>1800</v>
      </c>
      <c r="H65">
        <f t="shared" si="6"/>
        <v>63.121381194850983</v>
      </c>
      <c r="I65">
        <v>1507.5</v>
      </c>
      <c r="J65">
        <v>1586.0249999999987</v>
      </c>
      <c r="K65">
        <v>1984.0499999999988</v>
      </c>
      <c r="L65">
        <v>2070</v>
      </c>
    </row>
    <row r="66" spans="1:12" x14ac:dyDescent="0.25">
      <c r="A66">
        <f t="shared" si="10"/>
        <v>397.15</v>
      </c>
      <c r="B66">
        <f t="shared" si="0"/>
        <v>1.7613311178003135</v>
      </c>
      <c r="C66">
        <f t="shared" si="1"/>
        <v>10.189250805805115</v>
      </c>
      <c r="D66">
        <f t="shared" si="2"/>
        <v>0.96971896446605244</v>
      </c>
      <c r="E66">
        <f t="shared" si="3"/>
        <v>0.64647930964403499</v>
      </c>
      <c r="F66">
        <f t="shared" si="4"/>
        <v>1745.4941360388943</v>
      </c>
      <c r="G66">
        <f t="shared" si="5"/>
        <v>1845</v>
      </c>
      <c r="H66">
        <f t="shared" si="6"/>
        <v>99.505863961105661</v>
      </c>
      <c r="I66">
        <v>1552.5</v>
      </c>
      <c r="J66">
        <v>1631.0249999999987</v>
      </c>
      <c r="K66">
        <v>2029.0499999999988</v>
      </c>
      <c r="L66">
        <v>2115</v>
      </c>
    </row>
    <row r="67" spans="1:12" x14ac:dyDescent="0.25">
      <c r="A67">
        <f t="shared" si="10"/>
        <v>399.15</v>
      </c>
      <c r="B67">
        <f t="shared" si="0"/>
        <v>2.0499418491772166</v>
      </c>
      <c r="C67">
        <f t="shared" si="1"/>
        <v>10.162606238546291</v>
      </c>
      <c r="D67">
        <f t="shared" si="2"/>
        <v>0.97383620756609046</v>
      </c>
      <c r="E67">
        <f t="shared" si="3"/>
        <v>0.64922413837739357</v>
      </c>
      <c r="F67">
        <f t="shared" si="4"/>
        <v>1752.9051736189626</v>
      </c>
      <c r="G67">
        <f t="shared" si="5"/>
        <v>1890</v>
      </c>
      <c r="H67">
        <f t="shared" si="6"/>
        <v>137.09482638103736</v>
      </c>
      <c r="I67">
        <v>1597.5</v>
      </c>
      <c r="J67">
        <v>1676.0249999999987</v>
      </c>
      <c r="K67">
        <v>2074.0499999999988</v>
      </c>
      <c r="L67">
        <v>2160</v>
      </c>
    </row>
    <row r="68" spans="1:12" x14ac:dyDescent="0.25">
      <c r="A68">
        <f t="shared" si="10"/>
        <v>401.15</v>
      </c>
      <c r="B68">
        <f t="shared" si="0"/>
        <v>2.3822369639388583</v>
      </c>
      <c r="C68">
        <f t="shared" si="1"/>
        <v>10.13992450725061</v>
      </c>
      <c r="D68">
        <f t="shared" si="2"/>
        <v>0.97737741813180001</v>
      </c>
      <c r="E68">
        <f t="shared" si="3"/>
        <v>0.65158494542120005</v>
      </c>
      <c r="F68">
        <f t="shared" si="4"/>
        <v>1759.27935263724</v>
      </c>
      <c r="G68">
        <f t="shared" si="5"/>
        <v>1935</v>
      </c>
      <c r="H68">
        <f t="shared" si="6"/>
        <v>175.72064736276002</v>
      </c>
      <c r="I68">
        <v>1642.5</v>
      </c>
      <c r="J68">
        <v>1721.0249999999987</v>
      </c>
      <c r="K68">
        <v>2119.0499999999993</v>
      </c>
      <c r="L68">
        <v>2205</v>
      </c>
    </row>
    <row r="69" spans="1:12" x14ac:dyDescent="0.25">
      <c r="A69">
        <f t="shared" si="10"/>
        <v>403.15</v>
      </c>
      <c r="B69">
        <f t="shared" si="0"/>
        <v>2.7642736898770472</v>
      </c>
      <c r="C69">
        <f t="shared" si="1"/>
        <v>10.120586226520921</v>
      </c>
      <c r="D69">
        <f t="shared" si="2"/>
        <v>0.98042348523075917</v>
      </c>
      <c r="E69">
        <f t="shared" si="3"/>
        <v>0.65361565682050615</v>
      </c>
      <c r="F69">
        <f t="shared" si="4"/>
        <v>1764.7622734153667</v>
      </c>
      <c r="G69">
        <f t="shared" si="5"/>
        <v>1980</v>
      </c>
      <c r="H69">
        <f t="shared" si="6"/>
        <v>215.23772658463326</v>
      </c>
      <c r="I69">
        <v>1687.5</v>
      </c>
      <c r="J69">
        <v>1766.0249999999987</v>
      </c>
      <c r="K69">
        <v>2164.0499999999993</v>
      </c>
      <c r="L69">
        <v>2250</v>
      </c>
    </row>
    <row r="70" spans="1:12" x14ac:dyDescent="0.25">
      <c r="A70">
        <f t="shared" si="10"/>
        <v>405.15</v>
      </c>
      <c r="B70">
        <f t="shared" si="0"/>
        <v>3.2028704417637401</v>
      </c>
      <c r="C70">
        <f t="shared" si="1"/>
        <v>10.10407331154793</v>
      </c>
      <c r="D70">
        <f t="shared" si="2"/>
        <v>0.98304438357653257</v>
      </c>
      <c r="E70">
        <f t="shared" si="3"/>
        <v>0.65536292238435512</v>
      </c>
      <c r="F70">
        <f t="shared" si="4"/>
        <v>1769.479890437759</v>
      </c>
      <c r="G70">
        <f t="shared" si="5"/>
        <v>2025</v>
      </c>
      <c r="H70">
        <f t="shared" si="6"/>
        <v>255.52010956224103</v>
      </c>
      <c r="I70">
        <v>1732.5</v>
      </c>
      <c r="J70">
        <v>1811.0249999999987</v>
      </c>
      <c r="K70">
        <v>2209.0499999999993</v>
      </c>
      <c r="L70">
        <v>2295</v>
      </c>
    </row>
    <row r="71" spans="1:12" x14ac:dyDescent="0.25">
      <c r="A71">
        <f t="shared" si="10"/>
        <v>407.15</v>
      </c>
      <c r="B71">
        <f t="shared" si="0"/>
        <v>3.7056922677892277</v>
      </c>
      <c r="C71">
        <f t="shared" si="1"/>
        <v>10.089951703823534</v>
      </c>
      <c r="D71">
        <f t="shared" si="2"/>
        <v>0.98530044988368548</v>
      </c>
      <c r="E71">
        <f t="shared" si="3"/>
        <v>0.65686696658912369</v>
      </c>
      <c r="F71">
        <f t="shared" si="4"/>
        <v>1773.5408097906341</v>
      </c>
      <c r="G71">
        <f t="shared" si="5"/>
        <v>2070</v>
      </c>
      <c r="H71">
        <f t="shared" si="6"/>
        <v>296.45919020936594</v>
      </c>
      <c r="I71">
        <v>1777.5</v>
      </c>
      <c r="J71">
        <v>1856.0249999999987</v>
      </c>
      <c r="K71">
        <v>2254.0499999999993</v>
      </c>
      <c r="L71">
        <v>2340</v>
      </c>
    </row>
    <row r="72" spans="1:12" x14ac:dyDescent="0.25">
      <c r="A72">
        <f t="shared" si="10"/>
        <v>409.15</v>
      </c>
      <c r="B72">
        <f t="shared" si="0"/>
        <v>4.2813446889303597</v>
      </c>
      <c r="C72">
        <f t="shared" si="1"/>
        <v>10.077857158802276</v>
      </c>
      <c r="D72">
        <f t="shared" si="2"/>
        <v>0.98724357874656543</v>
      </c>
      <c r="E72">
        <f t="shared" si="3"/>
        <v>0.65816238583104369</v>
      </c>
      <c r="F72">
        <f t="shared" si="4"/>
        <v>1777.0384417438181</v>
      </c>
      <c r="G72">
        <f t="shared" si="5"/>
        <v>2115</v>
      </c>
      <c r="H72">
        <f t="shared" si="6"/>
        <v>337.96155825618189</v>
      </c>
      <c r="I72">
        <v>1822.5</v>
      </c>
      <c r="J72">
        <v>1901.0249999999987</v>
      </c>
      <c r="K72">
        <v>2299.0499999999993</v>
      </c>
      <c r="L72">
        <v>2385</v>
      </c>
    </row>
    <row r="73" spans="1:12" x14ac:dyDescent="0.25">
      <c r="A73">
        <f t="shared" si="10"/>
        <v>411.15</v>
      </c>
      <c r="B73">
        <f t="shared" si="0"/>
        <v>4.9394766298471886</v>
      </c>
      <c r="C73">
        <f t="shared" si="1"/>
        <v>10.067483532834054</v>
      </c>
      <c r="D73">
        <f t="shared" si="2"/>
        <v>0.98891831760223692</v>
      </c>
      <c r="E73">
        <f t="shared" si="3"/>
        <v>0.65927887840149124</v>
      </c>
      <c r="F73">
        <f t="shared" si="4"/>
        <v>1780.0529716840263</v>
      </c>
      <c r="G73">
        <f t="shared" si="5"/>
        <v>2160</v>
      </c>
      <c r="H73">
        <f t="shared" si="6"/>
        <v>379.94702831597374</v>
      </c>
      <c r="I73">
        <v>1867.5</v>
      </c>
      <c r="J73">
        <v>1946.0249999999987</v>
      </c>
      <c r="K73">
        <v>2344.0499999999993</v>
      </c>
      <c r="L73">
        <v>2430</v>
      </c>
    </row>
    <row r="74" spans="1:12" x14ac:dyDescent="0.25">
      <c r="A74">
        <f t="shared" si="10"/>
        <v>413.15</v>
      </c>
      <c r="B74">
        <f t="shared" si="0"/>
        <v>5.6908931864548364</v>
      </c>
      <c r="C74">
        <f t="shared" si="1"/>
        <v>10.05857311364176</v>
      </c>
      <c r="D74">
        <f t="shared" si="2"/>
        <v>0.9903628522241017</v>
      </c>
      <c r="E74">
        <f t="shared" si="3"/>
        <v>0.66024190148273443</v>
      </c>
      <c r="F74">
        <f t="shared" si="4"/>
        <v>1782.653134003383</v>
      </c>
      <c r="G74">
        <f t="shared" si="5"/>
        <v>2205</v>
      </c>
      <c r="H74">
        <f t="shared" si="6"/>
        <v>422.346865996617</v>
      </c>
      <c r="I74">
        <v>1912.5</v>
      </c>
      <c r="J74">
        <v>1991.0249999999987</v>
      </c>
      <c r="K74">
        <v>2389.0499999999993</v>
      </c>
      <c r="L74">
        <v>2475</v>
      </c>
    </row>
    <row r="75" spans="1:12" x14ac:dyDescent="0.25">
      <c r="A75">
        <f t="shared" si="10"/>
        <v>415.15</v>
      </c>
      <c r="B75">
        <f t="shared" si="0"/>
        <v>6.547679024044478</v>
      </c>
      <c r="C75">
        <f t="shared" si="1"/>
        <v>10.050908624584263</v>
      </c>
      <c r="D75">
        <f t="shared" si="2"/>
        <v>0.99160988215503787</v>
      </c>
      <c r="E75">
        <f t="shared" si="3"/>
        <v>0.66107325477002532</v>
      </c>
      <c r="F75">
        <f t="shared" si="4"/>
        <v>1784.8977878790683</v>
      </c>
      <c r="G75">
        <f t="shared" si="5"/>
        <v>2250</v>
      </c>
      <c r="H75">
        <f t="shared" si="6"/>
        <v>465.10221212093165</v>
      </c>
      <c r="I75">
        <v>1957.5</v>
      </c>
      <c r="J75">
        <v>2036.0249999999987</v>
      </c>
      <c r="K75">
        <v>2434.0499999999993</v>
      </c>
      <c r="L75">
        <v>2520</v>
      </c>
    </row>
    <row r="76" spans="1:12" x14ac:dyDescent="0.25">
      <c r="A76">
        <f t="shared" si="10"/>
        <v>417.15</v>
      </c>
      <c r="B76">
        <f t="shared" si="0"/>
        <v>7.5233332507761297</v>
      </c>
      <c r="C76">
        <f t="shared" si="1"/>
        <v>10.044306602169849</v>
      </c>
      <c r="D76">
        <f t="shared" si="2"/>
        <v>0.99268739053712651</v>
      </c>
      <c r="E76">
        <f t="shared" si="3"/>
        <v>0.66179159369141771</v>
      </c>
      <c r="F76">
        <f t="shared" si="4"/>
        <v>1786.8373029668278</v>
      </c>
      <c r="G76">
        <f t="shared" si="5"/>
        <v>2295</v>
      </c>
      <c r="H76">
        <f t="shared" si="6"/>
        <v>508.16269703317221</v>
      </c>
      <c r="I76">
        <v>2002.5</v>
      </c>
      <c r="J76">
        <v>2081.0249999999987</v>
      </c>
      <c r="K76">
        <v>2479.0499999999993</v>
      </c>
      <c r="L76">
        <v>2565</v>
      </c>
    </row>
    <row r="77" spans="1:12" x14ac:dyDescent="0.25">
      <c r="A77">
        <f t="shared" si="10"/>
        <v>419.15</v>
      </c>
      <c r="B77">
        <f t="shared" si="0"/>
        <v>8.6329166645702227</v>
      </c>
      <c r="C77">
        <f t="shared" si="1"/>
        <v>10.038611902128205</v>
      </c>
      <c r="D77">
        <f t="shared" si="2"/>
        <v>0.99361931574844409</v>
      </c>
      <c r="E77">
        <f t="shared" si="3"/>
        <v>0.66241287716562947</v>
      </c>
      <c r="F77">
        <f t="shared" si="4"/>
        <v>1788.5147683471996</v>
      </c>
      <c r="G77">
        <f t="shared" si="5"/>
        <v>2340</v>
      </c>
      <c r="H77">
        <f t="shared" si="6"/>
        <v>551.48523165280039</v>
      </c>
      <c r="I77">
        <v>2047.5</v>
      </c>
      <c r="J77">
        <v>2126.0249999999992</v>
      </c>
      <c r="K77">
        <v>2524.0499999999993</v>
      </c>
      <c r="L77">
        <v>2610</v>
      </c>
    </row>
    <row r="78" spans="1:12" x14ac:dyDescent="0.25">
      <c r="A78">
        <f t="shared" si="10"/>
        <v>421.15</v>
      </c>
      <c r="B78">
        <f t="shared" si="0"/>
        <v>9.89321232692153</v>
      </c>
      <c r="C78">
        <f t="shared" si="1"/>
        <v>10.033693134476277</v>
      </c>
      <c r="D78">
        <f t="shared" si="2"/>
        <v>0.99442613375310152</v>
      </c>
      <c r="E78">
        <f t="shared" si="3"/>
        <v>0.66295075583540097</v>
      </c>
      <c r="F78">
        <f t="shared" si="4"/>
        <v>1789.9670407555827</v>
      </c>
      <c r="G78">
        <f t="shared" si="5"/>
        <v>2385</v>
      </c>
      <c r="H78">
        <f t="shared" si="6"/>
        <v>595.03295924441727</v>
      </c>
      <c r="I78">
        <v>2092.5</v>
      </c>
      <c r="J78">
        <v>2171.0249999999992</v>
      </c>
      <c r="K78">
        <v>2569.0499999999993</v>
      </c>
      <c r="L78">
        <v>2655</v>
      </c>
    </row>
    <row r="79" spans="1:12" x14ac:dyDescent="0.25">
      <c r="A79">
        <f t="shared" si="10"/>
        <v>423.15</v>
      </c>
      <c r="B79">
        <f t="shared" si="0"/>
        <v>11.322900474976098</v>
      </c>
      <c r="C79">
        <f t="shared" si="1"/>
        <v>10.029438864544471</v>
      </c>
      <c r="D79">
        <f t="shared" si="2"/>
        <v>0.9951253605872854</v>
      </c>
      <c r="E79">
        <f t="shared" si="3"/>
        <v>0.66341690705819023</v>
      </c>
      <c r="F79">
        <f t="shared" si="4"/>
        <v>1791.2256490571135</v>
      </c>
      <c r="G79">
        <f t="shared" si="5"/>
        <v>2430</v>
      </c>
      <c r="H79">
        <f t="shared" si="6"/>
        <v>638.77435094288649</v>
      </c>
      <c r="I79">
        <v>2137.5</v>
      </c>
      <c r="J79">
        <v>2216.0249999999992</v>
      </c>
      <c r="K79">
        <v>2614.0499999999993</v>
      </c>
      <c r="L79">
        <v>2700</v>
      </c>
    </row>
    <row r="80" spans="1:12" x14ac:dyDescent="0.25">
      <c r="A80">
        <f t="shared" si="10"/>
        <v>425.15</v>
      </c>
      <c r="B80">
        <f t="shared" si="0"/>
        <v>12.942748843378395</v>
      </c>
      <c r="C80">
        <f t="shared" si="1"/>
        <v>10.025754446552817</v>
      </c>
      <c r="D80">
        <f t="shared" si="2"/>
        <v>0.99573198429097221</v>
      </c>
      <c r="E80">
        <f t="shared" si="3"/>
        <v>0.66382132286064821</v>
      </c>
      <c r="F80">
        <f t="shared" si="4"/>
        <v>1792.3175717237502</v>
      </c>
      <c r="G80">
        <f t="shared" si="5"/>
        <v>2475</v>
      </c>
      <c r="H80">
        <f t="shared" si="6"/>
        <v>682.68242827624977</v>
      </c>
      <c r="I80">
        <v>2182.5</v>
      </c>
      <c r="J80">
        <v>2261.0249999999992</v>
      </c>
      <c r="K80">
        <v>2659.0499999999993</v>
      </c>
      <c r="L80">
        <v>2745</v>
      </c>
    </row>
    <row r="81" spans="1:12" x14ac:dyDescent="0.25">
      <c r="A81">
        <f t="shared" si="10"/>
        <v>427.15</v>
      </c>
      <c r="B81">
        <f t="shared" si="0"/>
        <v>14.77581952993177</v>
      </c>
      <c r="C81">
        <f t="shared" si="1"/>
        <v>10.022559380388891</v>
      </c>
      <c r="D81">
        <f t="shared" si="2"/>
        <v>0.99625883510046442</v>
      </c>
      <c r="E81">
        <f t="shared" si="3"/>
        <v>0.66417255673364295</v>
      </c>
      <c r="F81">
        <f t="shared" si="4"/>
        <v>1793.2659031808359</v>
      </c>
      <c r="G81">
        <f t="shared" si="5"/>
        <v>2520</v>
      </c>
      <c r="H81">
        <f t="shared" si="6"/>
        <v>726.73409681916405</v>
      </c>
      <c r="I81">
        <v>2227.5</v>
      </c>
      <c r="J81">
        <v>2306.0249999999992</v>
      </c>
      <c r="K81">
        <v>2704.0499999999993</v>
      </c>
      <c r="L81">
        <v>2790</v>
      </c>
    </row>
    <row r="82" spans="1:12" x14ac:dyDescent="0.25">
      <c r="A82">
        <f t="shared" ref="A82:A88" si="11">A81+2</f>
        <v>429.15</v>
      </c>
      <c r="B82">
        <f t="shared" si="0"/>
        <v>16.847693604043545</v>
      </c>
      <c r="C82">
        <f t="shared" si="1"/>
        <v>10.019785101816746</v>
      </c>
      <c r="D82">
        <f t="shared" si="2"/>
        <v>0.99671690201266627</v>
      </c>
      <c r="E82">
        <f t="shared" si="3"/>
        <v>0.66447793467511085</v>
      </c>
      <c r="F82">
        <f t="shared" si="4"/>
        <v>1794.0904236227993</v>
      </c>
      <c r="G82">
        <f t="shared" si="5"/>
        <v>2565</v>
      </c>
      <c r="H82">
        <f t="shared" si="6"/>
        <v>770.90957637720066</v>
      </c>
      <c r="I82">
        <v>2272.5</v>
      </c>
      <c r="J82">
        <v>2351.0249999999992</v>
      </c>
      <c r="K82">
        <v>2749.0499999999993</v>
      </c>
      <c r="L82">
        <v>2835</v>
      </c>
    </row>
    <row r="83" spans="1:12" x14ac:dyDescent="0.25">
      <c r="A83">
        <f t="shared" si="11"/>
        <v>431.15</v>
      </c>
      <c r="B83">
        <f t="shared" si="0"/>
        <v>19.18671472425849</v>
      </c>
      <c r="C83">
        <f t="shared" si="1"/>
        <v>10.017373132301378</v>
      </c>
      <c r="D83">
        <f t="shared" si="2"/>
        <v>0.99711560303340896</v>
      </c>
      <c r="E83">
        <f t="shared" si="3"/>
        <v>0.66474373535560594</v>
      </c>
      <c r="F83">
        <f t="shared" si="4"/>
        <v>1794.8080854601362</v>
      </c>
      <c r="G83">
        <f t="shared" si="5"/>
        <v>2610</v>
      </c>
      <c r="H83">
        <f t="shared" si="6"/>
        <v>815.19191453986377</v>
      </c>
      <c r="I83">
        <v>2317.5</v>
      </c>
      <c r="J83">
        <v>2396.0249999999992</v>
      </c>
      <c r="K83">
        <v>2794.0499999999993</v>
      </c>
      <c r="L83">
        <v>2880</v>
      </c>
    </row>
    <row r="84" spans="1:12" x14ac:dyDescent="0.25">
      <c r="A84">
        <f t="shared" si="11"/>
        <v>433.15</v>
      </c>
      <c r="B84">
        <f t="shared" ref="B84:B88" si="12">$B$13*EXP(-$B$12/8.314472/A84)</f>
        <v>21.824253100931738</v>
      </c>
      <c r="C84">
        <f t="shared" ref="C84:C88" si="13">$B$8+$B$9+$B$6/$B$7/B84</f>
        <v>10.015273527657133</v>
      </c>
      <c r="D84">
        <f t="shared" ref="D84:D88" si="14">(C84-SQRT(C84^2-4*$B$8*$B$9))/2/$B$8</f>
        <v>0.9974630156039761</v>
      </c>
      <c r="E84">
        <f t="shared" ref="E84:E88" si="15">$B$6*$B$8*D84/$B$7</f>
        <v>0.66497534373598399</v>
      </c>
      <c r="F84">
        <f t="shared" ref="F84:F88" si="16">-$B$7*E84*$B$14/1000</f>
        <v>1795.4334280871567</v>
      </c>
      <c r="G84">
        <f t="shared" ref="G84:G88" si="17">$B$6*($B$8+$B$9)*$B$10*(A84-$B$15)/1000</f>
        <v>2655</v>
      </c>
      <c r="H84">
        <f t="shared" ref="H84:H88" si="18">G84-F84</f>
        <v>859.5665719128433</v>
      </c>
      <c r="I84">
        <v>2362.5</v>
      </c>
      <c r="J84">
        <v>2441.0249999999992</v>
      </c>
      <c r="K84">
        <v>2839.0499999999993</v>
      </c>
      <c r="L84">
        <v>2925</v>
      </c>
    </row>
    <row r="85" spans="1:12" x14ac:dyDescent="0.25">
      <c r="A85">
        <f t="shared" si="11"/>
        <v>435.15</v>
      </c>
      <c r="B85">
        <f t="shared" si="12"/>
        <v>24.794991212262932</v>
      </c>
      <c r="C85">
        <f t="shared" si="13"/>
        <v>10.013443575376968</v>
      </c>
      <c r="D85">
        <f t="shared" si="14"/>
        <v>0.99776607290846231</v>
      </c>
      <c r="E85">
        <f t="shared" si="15"/>
        <v>0.66517738193897491</v>
      </c>
      <c r="F85">
        <f t="shared" si="16"/>
        <v>1795.9789312352323</v>
      </c>
      <c r="G85">
        <f t="shared" si="17"/>
        <v>2700</v>
      </c>
      <c r="H85">
        <f t="shared" si="18"/>
        <v>904.02106876476773</v>
      </c>
      <c r="I85">
        <v>2407.5</v>
      </c>
      <c r="J85">
        <v>2486.0249999999992</v>
      </c>
      <c r="K85">
        <v>2884.0499999999993</v>
      </c>
      <c r="L85">
        <v>2970</v>
      </c>
    </row>
    <row r="86" spans="1:12" x14ac:dyDescent="0.25">
      <c r="A86">
        <f t="shared" si="11"/>
        <v>437.15</v>
      </c>
      <c r="B86">
        <f t="shared" si="12"/>
        <v>28.137232756504904</v>
      </c>
      <c r="C86">
        <f t="shared" si="13"/>
        <v>10.011846699219427</v>
      </c>
      <c r="D86">
        <f t="shared" si="14"/>
        <v>0.99803073102639428</v>
      </c>
      <c r="E86">
        <f t="shared" si="15"/>
        <v>0.66535382068426285</v>
      </c>
      <c r="F86">
        <f t="shared" si="16"/>
        <v>1796.4553158475096</v>
      </c>
      <c r="G86">
        <f t="shared" si="17"/>
        <v>2745</v>
      </c>
      <c r="H86">
        <f t="shared" si="18"/>
        <v>948.54468415249039</v>
      </c>
      <c r="I86">
        <v>2452.5</v>
      </c>
      <c r="J86">
        <v>2531.0249999999992</v>
      </c>
      <c r="K86">
        <v>2929.0499999999993</v>
      </c>
      <c r="L86">
        <v>3015</v>
      </c>
    </row>
    <row r="87" spans="1:12" x14ac:dyDescent="0.25">
      <c r="A87">
        <f t="shared" si="11"/>
        <v>439.15</v>
      </c>
      <c r="B87">
        <f t="shared" si="12"/>
        <v>31.893236400173251</v>
      </c>
      <c r="C87">
        <f t="shared" si="13"/>
        <v>10.010451536781996</v>
      </c>
      <c r="D87">
        <f t="shared" si="14"/>
        <v>0.99826211122354547</v>
      </c>
      <c r="E87">
        <f t="shared" si="15"/>
        <v>0.66550807414903024</v>
      </c>
      <c r="F87">
        <f t="shared" si="16"/>
        <v>1796.8718002023818</v>
      </c>
      <c r="G87">
        <f t="shared" si="17"/>
        <v>2790</v>
      </c>
      <c r="H87">
        <f t="shared" si="18"/>
        <v>993.12819979761821</v>
      </c>
      <c r="I87">
        <v>2497.5</v>
      </c>
      <c r="J87">
        <v>2576.0249999999992</v>
      </c>
      <c r="K87">
        <v>2974.0499999999993</v>
      </c>
      <c r="L87">
        <v>3060</v>
      </c>
    </row>
    <row r="88" spans="1:12" x14ac:dyDescent="0.25">
      <c r="A88">
        <f t="shared" si="11"/>
        <v>441.15</v>
      </c>
      <c r="B88">
        <f t="shared" si="12"/>
        <v>36.109575961505669</v>
      </c>
      <c r="C88">
        <f t="shared" si="13"/>
        <v>10.009231161664394</v>
      </c>
      <c r="D88">
        <f t="shared" si="14"/>
        <v>0.9984646210739303</v>
      </c>
      <c r="E88">
        <f t="shared" si="15"/>
        <v>0.66564308071595357</v>
      </c>
      <c r="F88">
        <f t="shared" si="16"/>
        <v>1797.2363179330744</v>
      </c>
      <c r="G88">
        <f t="shared" si="17"/>
        <v>2835</v>
      </c>
      <c r="H88">
        <f t="shared" si="18"/>
        <v>1037.7636820669256</v>
      </c>
      <c r="I88">
        <v>2542.5</v>
      </c>
      <c r="J88">
        <v>2621.0249999999992</v>
      </c>
      <c r="K88">
        <v>3019.0499999999993</v>
      </c>
      <c r="L88">
        <v>3105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zoomScaleNormal="100" workbookViewId="0">
      <selection sqref="A1:F15"/>
    </sheetView>
  </sheetViews>
  <sheetFormatPr defaultRowHeight="15" x14ac:dyDescent="0.25"/>
  <cols>
    <col min="3" max="3" width="11" customWidth="1"/>
  </cols>
  <sheetData>
    <row r="1" spans="1:6" x14ac:dyDescent="0.25">
      <c r="A1" t="s">
        <v>41</v>
      </c>
    </row>
    <row r="2" spans="1:6" x14ac:dyDescent="0.25">
      <c r="A2" t="s">
        <v>17</v>
      </c>
    </row>
    <row r="3" spans="1:6" x14ac:dyDescent="0.25">
      <c r="A3" t="s">
        <v>18</v>
      </c>
    </row>
    <row r="5" spans="1:6" x14ac:dyDescent="0.25">
      <c r="A5" t="s">
        <v>1</v>
      </c>
      <c r="B5">
        <v>15</v>
      </c>
      <c r="C5" t="s">
        <v>13</v>
      </c>
    </row>
    <row r="6" spans="1:6" x14ac:dyDescent="0.25">
      <c r="A6" t="s">
        <v>0</v>
      </c>
      <c r="B6">
        <v>45</v>
      </c>
      <c r="C6" t="s">
        <v>12</v>
      </c>
    </row>
    <row r="7" spans="1:6" x14ac:dyDescent="0.25">
      <c r="A7" t="s">
        <v>3</v>
      </c>
      <c r="B7">
        <v>2</v>
      </c>
      <c r="C7" t="s">
        <v>14</v>
      </c>
      <c r="D7" t="s">
        <v>56</v>
      </c>
      <c r="E7">
        <f>B7*$B$5</f>
        <v>30</v>
      </c>
      <c r="F7" t="s">
        <v>40</v>
      </c>
    </row>
    <row r="8" spans="1:6" x14ac:dyDescent="0.25">
      <c r="A8" t="s">
        <v>4</v>
      </c>
      <c r="B8">
        <v>8</v>
      </c>
      <c r="C8" t="s">
        <v>14</v>
      </c>
      <c r="D8" t="s">
        <v>57</v>
      </c>
      <c r="E8">
        <f t="shared" ref="E8:E9" si="0">B8*$B$5</f>
        <v>120</v>
      </c>
      <c r="F8" t="s">
        <v>40</v>
      </c>
    </row>
    <row r="9" spans="1:6" x14ac:dyDescent="0.25">
      <c r="A9" t="s">
        <v>24</v>
      </c>
      <c r="B9">
        <v>0</v>
      </c>
      <c r="C9" t="s">
        <v>14</v>
      </c>
      <c r="D9" t="s">
        <v>58</v>
      </c>
      <c r="E9">
        <f t="shared" si="0"/>
        <v>0</v>
      </c>
      <c r="F9" t="s">
        <v>40</v>
      </c>
    </row>
    <row r="10" spans="1:6" x14ac:dyDescent="0.25">
      <c r="A10" t="s">
        <v>42</v>
      </c>
      <c r="B10">
        <v>150</v>
      </c>
      <c r="C10" t="s">
        <v>43</v>
      </c>
    </row>
    <row r="11" spans="1:6" x14ac:dyDescent="0.25">
      <c r="A11" t="s">
        <v>44</v>
      </c>
      <c r="B11">
        <f>B13*EXP(-B12/8.314472/373.15)</f>
        <v>0.25115019998957067</v>
      </c>
      <c r="C11" t="s">
        <v>15</v>
      </c>
    </row>
    <row r="12" spans="1:6" x14ac:dyDescent="0.25">
      <c r="A12" t="s">
        <v>45</v>
      </c>
      <c r="B12">
        <v>100000</v>
      </c>
      <c r="C12" t="s">
        <v>43</v>
      </c>
    </row>
    <row r="13" spans="1:6" x14ac:dyDescent="0.25">
      <c r="A13" t="s">
        <v>47</v>
      </c>
      <c r="B13" s="2">
        <v>25000000000000</v>
      </c>
      <c r="C13" t="s">
        <v>15</v>
      </c>
    </row>
    <row r="14" spans="1:6" x14ac:dyDescent="0.25">
      <c r="A14" t="s">
        <v>46</v>
      </c>
      <c r="B14">
        <v>-60000</v>
      </c>
      <c r="C14" t="s">
        <v>43</v>
      </c>
    </row>
    <row r="15" spans="1:6" x14ac:dyDescent="0.25">
      <c r="A15" t="s">
        <v>48</v>
      </c>
      <c r="B15">
        <v>324.69</v>
      </c>
      <c r="C15" t="s">
        <v>49</v>
      </c>
    </row>
    <row r="17" spans="1:6" x14ac:dyDescent="0.25">
      <c r="A17" s="3" t="s">
        <v>50</v>
      </c>
      <c r="B17" s="3">
        <v>403.12055060977093</v>
      </c>
      <c r="C17" s="3" t="s">
        <v>49</v>
      </c>
    </row>
    <row r="18" spans="1:6" x14ac:dyDescent="0.25">
      <c r="A18" s="3" t="s">
        <v>21</v>
      </c>
      <c r="B18" s="3">
        <v>98.038188262215172</v>
      </c>
      <c r="C18" s="3" t="s">
        <v>55</v>
      </c>
    </row>
    <row r="19" spans="1:6" x14ac:dyDescent="0.25">
      <c r="B19">
        <f>B18/100</f>
        <v>0.98038188262215176</v>
      </c>
    </row>
    <row r="20" spans="1:6" x14ac:dyDescent="0.25">
      <c r="A20" t="s">
        <v>8</v>
      </c>
      <c r="B20">
        <f>B13*EXP(-B12/8.314472/B17)</f>
        <v>2.7582557492159245</v>
      </c>
      <c r="C20" t="s">
        <v>15</v>
      </c>
    </row>
    <row r="22" spans="1:6" x14ac:dyDescent="0.25">
      <c r="A22" t="s">
        <v>6</v>
      </c>
      <c r="B22">
        <f>B7*(1-B19)</f>
        <v>3.9236234755696486E-2</v>
      </c>
      <c r="D22" t="s">
        <v>59</v>
      </c>
      <c r="E22">
        <f>B22*$B$5</f>
        <v>0.58854352133544729</v>
      </c>
      <c r="F22" t="s">
        <v>40</v>
      </c>
    </row>
    <row r="23" spans="1:6" x14ac:dyDescent="0.25">
      <c r="A23" t="s">
        <v>7</v>
      </c>
      <c r="B23">
        <f>B8-B7*B19</f>
        <v>6.0392362347556965</v>
      </c>
      <c r="D23" t="s">
        <v>60</v>
      </c>
      <c r="E23">
        <f t="shared" ref="E23:E24" si="1">B23*$B$5</f>
        <v>90.588543521335453</v>
      </c>
      <c r="F23" t="s">
        <v>40</v>
      </c>
    </row>
    <row r="24" spans="1:6" x14ac:dyDescent="0.25">
      <c r="A24" t="s">
        <v>30</v>
      </c>
      <c r="B24">
        <f>B9+B7*B19</f>
        <v>1.9607637652443035</v>
      </c>
      <c r="D24" t="s">
        <v>61</v>
      </c>
      <c r="E24">
        <f t="shared" si="1"/>
        <v>29.411456478664554</v>
      </c>
      <c r="F24" t="s">
        <v>40</v>
      </c>
    </row>
    <row r="25" spans="1:6" x14ac:dyDescent="0.25">
      <c r="A25" t="s">
        <v>31</v>
      </c>
      <c r="B25">
        <f>-B20*B22*B23</f>
        <v>-0.65358770595716142</v>
      </c>
      <c r="C25" t="s">
        <v>16</v>
      </c>
    </row>
    <row r="26" spans="1:6" x14ac:dyDescent="0.25">
      <c r="A26" t="s">
        <v>62</v>
      </c>
      <c r="C26">
        <f>E7-E22+B6*B25</f>
        <v>9.7105922911566722E-6</v>
      </c>
      <c r="D26" t="s">
        <v>40</v>
      </c>
    </row>
    <row r="27" spans="1:6" x14ac:dyDescent="0.25">
      <c r="A27" t="s">
        <v>65</v>
      </c>
      <c r="C27">
        <f>-(B17-B15)*(E7+E8+2*E9)*B10+B6*B25*B14</f>
        <v>-0.58263551024720073</v>
      </c>
      <c r="D27" t="s">
        <v>63</v>
      </c>
    </row>
    <row r="28" spans="1:6" x14ac:dyDescent="0.25">
      <c r="C28">
        <f>C27/1000</f>
        <v>-5.8263551024720069E-4</v>
      </c>
      <c r="D28" t="s">
        <v>64</v>
      </c>
    </row>
    <row r="33" spans="1:11" x14ac:dyDescent="0.25">
      <c r="H33" s="3"/>
      <c r="I33" s="3"/>
      <c r="J33" s="3"/>
      <c r="K33" s="3"/>
    </row>
    <row r="34" spans="1:11" x14ac:dyDescent="0.25">
      <c r="H34" s="3"/>
      <c r="I34" s="3"/>
      <c r="J34" s="3"/>
      <c r="K34" s="3"/>
    </row>
    <row r="40" spans="1:11" x14ac:dyDescent="0.25">
      <c r="A40" t="s">
        <v>66</v>
      </c>
      <c r="B40" t="s">
        <v>67</v>
      </c>
      <c r="C40" t="s">
        <v>68</v>
      </c>
    </row>
    <row r="41" spans="1:11" x14ac:dyDescent="0.25">
      <c r="A41">
        <v>328.15</v>
      </c>
      <c r="B41" s="3">
        <v>406.95784362796826</v>
      </c>
      <c r="C41" s="3">
        <v>98.509804534962242</v>
      </c>
    </row>
    <row r="42" spans="1:11" x14ac:dyDescent="0.25">
      <c r="A42">
        <v>325.14999999999998</v>
      </c>
      <c r="B42" s="3">
        <v>403.63797650624213</v>
      </c>
      <c r="C42" s="3">
        <v>98.109970632803183</v>
      </c>
    </row>
    <row r="43" spans="1:11" x14ac:dyDescent="0.25">
      <c r="A43">
        <v>322.14999999999998</v>
      </c>
      <c r="B43" s="3">
        <v>400.21273630310583</v>
      </c>
      <c r="C43" s="3">
        <v>97.578420378881617</v>
      </c>
    </row>
    <row r="44" spans="1:11" x14ac:dyDescent="0.25">
      <c r="A44">
        <v>319.14999999999998</v>
      </c>
      <c r="B44" s="3">
        <v>396.63421167819502</v>
      </c>
      <c r="C44" s="3">
        <v>96.855264597732912</v>
      </c>
    </row>
    <row r="45" spans="1:11" x14ac:dyDescent="0.25">
      <c r="A45">
        <v>316.14999999999998</v>
      </c>
      <c r="B45" s="3">
        <v>392.81945142112295</v>
      </c>
      <c r="C45" s="3">
        <v>95.836814276403373</v>
      </c>
    </row>
    <row r="46" spans="1:11" x14ac:dyDescent="0.25">
      <c r="A46">
        <v>313.14999999999998</v>
      </c>
      <c r="B46" s="3">
        <v>388.60363630900321</v>
      </c>
      <c r="C46" s="3">
        <v>94.317045386254222</v>
      </c>
    </row>
    <row r="47" spans="1:11" x14ac:dyDescent="0.25">
      <c r="A47">
        <v>310.14999999999998</v>
      </c>
      <c r="B47" s="3">
        <v>383.56034049593734</v>
      </c>
      <c r="C47" s="3">
        <v>91.7629256199221</v>
      </c>
    </row>
    <row r="48" spans="1:11" x14ac:dyDescent="0.25">
      <c r="A48">
        <v>308.14999999999998</v>
      </c>
      <c r="B48" s="3">
        <v>378.92549584403679</v>
      </c>
      <c r="C48" s="3">
        <v>88.469369805072745</v>
      </c>
    </row>
    <row r="49" spans="1:3" x14ac:dyDescent="0.25">
      <c r="A49">
        <v>306.97000000000003</v>
      </c>
      <c r="B49" s="3">
        <v>371.5857666082631</v>
      </c>
      <c r="C49" s="3">
        <v>80.769708260328869</v>
      </c>
    </row>
    <row r="50" spans="1:3" x14ac:dyDescent="0.25">
      <c r="A50">
        <v>306.97000000000003</v>
      </c>
      <c r="B50" s="3">
        <v>371.5857666082631</v>
      </c>
      <c r="C50" s="3">
        <v>80.769708260328869</v>
      </c>
    </row>
    <row r="51" spans="1:3" x14ac:dyDescent="0.25">
      <c r="A51">
        <v>306.95999999999998</v>
      </c>
      <c r="B51" s="3">
        <v>307.44812400364196</v>
      </c>
      <c r="C51" s="3">
        <v>0.6101550045524643</v>
      </c>
    </row>
    <row r="52" spans="1:3" x14ac:dyDescent="0.25">
      <c r="A52">
        <v>306.95999999999998</v>
      </c>
      <c r="B52" s="3">
        <v>307.44812400364196</v>
      </c>
      <c r="C52" s="3">
        <v>0.6101550045524643</v>
      </c>
    </row>
    <row r="53" spans="1:3" x14ac:dyDescent="0.25">
      <c r="A53">
        <v>306.14999999999998</v>
      </c>
      <c r="B53" s="3">
        <v>306.58771860575308</v>
      </c>
      <c r="C53" s="3">
        <v>0.54714825719141369</v>
      </c>
    </row>
    <row r="54" spans="1:3" x14ac:dyDescent="0.25">
      <c r="A54">
        <v>304.14999999999998</v>
      </c>
      <c r="B54" s="3">
        <v>304.48435531455908</v>
      </c>
      <c r="C54" s="3">
        <v>0.41794414319958939</v>
      </c>
    </row>
    <row r="55" spans="1:3" x14ac:dyDescent="0.25">
      <c r="A55">
        <v>303.14999999999998</v>
      </c>
      <c r="B55" s="3">
        <v>303.44212887923447</v>
      </c>
      <c r="C55" s="3">
        <v>0.36516109904314481</v>
      </c>
    </row>
    <row r="57" spans="1:3" x14ac:dyDescent="0.25">
      <c r="A57">
        <v>306.14999999999998</v>
      </c>
      <c r="B57" s="3">
        <v>306.58771860575308</v>
      </c>
      <c r="C57" s="3">
        <v>0.54714825719141369</v>
      </c>
    </row>
    <row r="58" spans="1:3" x14ac:dyDescent="0.25">
      <c r="A58">
        <v>306.95999999999998</v>
      </c>
      <c r="B58" s="3">
        <v>307.44812400364196</v>
      </c>
      <c r="C58" s="3">
        <v>0.6101550045524643</v>
      </c>
    </row>
    <row r="59" spans="1:3" x14ac:dyDescent="0.25">
      <c r="A59">
        <v>308.14999999999998</v>
      </c>
      <c r="B59" s="3">
        <v>308.72293517295873</v>
      </c>
      <c r="C59" s="3">
        <v>0.71616951419714092</v>
      </c>
    </row>
    <row r="60" spans="1:3" x14ac:dyDescent="0.25">
      <c r="A60">
        <v>311.14999999999998</v>
      </c>
      <c r="B60" s="3">
        <v>312.0097619438759</v>
      </c>
      <c r="C60" s="3">
        <v>1.0747024298500769</v>
      </c>
    </row>
    <row r="61" spans="1:3" x14ac:dyDescent="0.25">
      <c r="A61">
        <v>314.14999999999998</v>
      </c>
      <c r="B61" s="3">
        <v>315.44995391659609</v>
      </c>
      <c r="C61" s="3">
        <v>1.6249423957450446</v>
      </c>
    </row>
    <row r="62" spans="1:3" x14ac:dyDescent="0.25">
      <c r="A62">
        <v>317.14999999999998</v>
      </c>
      <c r="B62" s="3">
        <v>319.1501836991045</v>
      </c>
      <c r="C62" s="3">
        <v>2.5002296238803616</v>
      </c>
    </row>
    <row r="63" spans="1:3" x14ac:dyDescent="0.25">
      <c r="A63">
        <v>320.14999999999998</v>
      </c>
      <c r="B63" s="3">
        <v>323.35130455230927</v>
      </c>
      <c r="C63" s="3">
        <v>4.0016306903827061</v>
      </c>
    </row>
    <row r="64" spans="1:3" x14ac:dyDescent="0.25">
      <c r="A64">
        <v>323.14999999999998</v>
      </c>
      <c r="B64" s="3">
        <v>328.90045804784228</v>
      </c>
      <c r="C64" s="3">
        <v>7.1880725597996404</v>
      </c>
    </row>
    <row r="65" spans="1:3" x14ac:dyDescent="0.25">
      <c r="A65">
        <v>324.68</v>
      </c>
      <c r="B65" s="3">
        <v>335.57366570841435</v>
      </c>
      <c r="C65" s="3">
        <v>13.617082135517784</v>
      </c>
    </row>
    <row r="66" spans="1:3" x14ac:dyDescent="0.25">
      <c r="A66">
        <v>324.68</v>
      </c>
      <c r="B66" s="3">
        <v>335.57366570841435</v>
      </c>
      <c r="C66" s="3">
        <v>13.617082135517784</v>
      </c>
    </row>
    <row r="67" spans="1:3" x14ac:dyDescent="0.25">
      <c r="A67">
        <v>324.69</v>
      </c>
      <c r="B67" s="3">
        <v>403.12055060977093</v>
      </c>
      <c r="C67" s="3">
        <v>98.038188262215172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1"/>
  <sheetViews>
    <sheetView topLeftCell="A11" workbookViewId="0">
      <selection activeCell="A21" sqref="A21:A73"/>
    </sheetView>
  </sheetViews>
  <sheetFormatPr defaultRowHeight="15" x14ac:dyDescent="0.25"/>
  <sheetData>
    <row r="1" spans="1:6" x14ac:dyDescent="0.25">
      <c r="A1" t="s">
        <v>41</v>
      </c>
    </row>
    <row r="2" spans="1:6" x14ac:dyDescent="0.25">
      <c r="A2" t="s">
        <v>17</v>
      </c>
    </row>
    <row r="3" spans="1:6" x14ac:dyDescent="0.25">
      <c r="A3" t="s">
        <v>18</v>
      </c>
    </row>
    <row r="5" spans="1:6" x14ac:dyDescent="0.25">
      <c r="A5" t="s">
        <v>1</v>
      </c>
      <c r="B5">
        <v>15</v>
      </c>
      <c r="C5" t="s">
        <v>13</v>
      </c>
    </row>
    <row r="6" spans="1:6" x14ac:dyDescent="0.25">
      <c r="A6" t="s">
        <v>0</v>
      </c>
      <c r="B6">
        <v>45</v>
      </c>
      <c r="C6" t="s">
        <v>12</v>
      </c>
    </row>
    <row r="7" spans="1:6" x14ac:dyDescent="0.25">
      <c r="A7" t="s">
        <v>3</v>
      </c>
      <c r="B7">
        <v>2</v>
      </c>
      <c r="C7" t="s">
        <v>14</v>
      </c>
      <c r="D7" t="s">
        <v>56</v>
      </c>
      <c r="E7">
        <f>B7*$B$5</f>
        <v>30</v>
      </c>
      <c r="F7" t="s">
        <v>40</v>
      </c>
    </row>
    <row r="8" spans="1:6" x14ac:dyDescent="0.25">
      <c r="A8" t="s">
        <v>4</v>
      </c>
      <c r="B8">
        <v>8</v>
      </c>
      <c r="C8" t="s">
        <v>14</v>
      </c>
      <c r="D8" t="s">
        <v>57</v>
      </c>
      <c r="E8">
        <f t="shared" ref="E8:E9" si="0">B8*$B$5</f>
        <v>120</v>
      </c>
      <c r="F8" t="s">
        <v>40</v>
      </c>
    </row>
    <row r="9" spans="1:6" x14ac:dyDescent="0.25">
      <c r="A9" t="s">
        <v>24</v>
      </c>
      <c r="B9">
        <v>0</v>
      </c>
      <c r="C9" t="s">
        <v>14</v>
      </c>
      <c r="D9" t="s">
        <v>58</v>
      </c>
      <c r="E9">
        <f t="shared" si="0"/>
        <v>0</v>
      </c>
      <c r="F9" t="s">
        <v>40</v>
      </c>
    </row>
    <row r="10" spans="1:6" x14ac:dyDescent="0.25">
      <c r="A10" t="s">
        <v>42</v>
      </c>
      <c r="B10">
        <v>150</v>
      </c>
      <c r="C10" t="s">
        <v>43</v>
      </c>
    </row>
    <row r="11" spans="1:6" x14ac:dyDescent="0.25">
      <c r="A11" t="s">
        <v>44</v>
      </c>
      <c r="B11">
        <f>B13*EXP(-B12/8.314472/373.15)</f>
        <v>0.25115019998957067</v>
      </c>
      <c r="C11" t="s">
        <v>15</v>
      </c>
    </row>
    <row r="12" spans="1:6" x14ac:dyDescent="0.25">
      <c r="A12" t="s">
        <v>45</v>
      </c>
      <c r="B12">
        <v>100000</v>
      </c>
      <c r="C12" t="s">
        <v>43</v>
      </c>
    </row>
    <row r="13" spans="1:6" x14ac:dyDescent="0.25">
      <c r="A13" t="s">
        <v>47</v>
      </c>
      <c r="B13" s="2">
        <v>25000000000000</v>
      </c>
      <c r="C13" t="s">
        <v>15</v>
      </c>
    </row>
    <row r="14" spans="1:6" x14ac:dyDescent="0.25">
      <c r="A14" t="s">
        <v>46</v>
      </c>
      <c r="B14">
        <v>-60000</v>
      </c>
      <c r="C14" t="s">
        <v>43</v>
      </c>
    </row>
    <row r="15" spans="1:6" x14ac:dyDescent="0.25">
      <c r="A15" t="s">
        <v>48</v>
      </c>
      <c r="B15">
        <v>328.15</v>
      </c>
      <c r="C15" t="s">
        <v>49</v>
      </c>
    </row>
    <row r="20" spans="1:5" x14ac:dyDescent="0.25">
      <c r="A20" t="s">
        <v>70</v>
      </c>
      <c r="B20" t="s">
        <v>71</v>
      </c>
      <c r="C20" t="s">
        <v>7</v>
      </c>
      <c r="D20" t="s">
        <v>30</v>
      </c>
      <c r="E20" t="s">
        <v>50</v>
      </c>
    </row>
    <row r="21" spans="1:5" x14ac:dyDescent="0.25">
      <c r="A21">
        <v>0</v>
      </c>
      <c r="B21">
        <v>2</v>
      </c>
      <c r="C21">
        <v>8</v>
      </c>
      <c r="D21">
        <v>0</v>
      </c>
      <c r="E21">
        <v>328.15</v>
      </c>
    </row>
    <row r="22" spans="1:5" x14ac:dyDescent="0.25">
      <c r="A22">
        <v>0.1</v>
      </c>
      <c r="B22">
        <v>1.9951993877371701</v>
      </c>
      <c r="C22">
        <v>7.9951993877371699</v>
      </c>
      <c r="D22">
        <v>4.8006122628319698E-3</v>
      </c>
      <c r="E22">
        <v>328.34202449051298</v>
      </c>
    </row>
    <row r="23" spans="1:5" x14ac:dyDescent="0.25">
      <c r="A23">
        <v>0.2</v>
      </c>
      <c r="B23">
        <v>1.9904675863947101</v>
      </c>
      <c r="C23">
        <v>7.9904675863947103</v>
      </c>
      <c r="D23">
        <v>9.5324136052940597E-3</v>
      </c>
      <c r="E23">
        <v>328.53129654421201</v>
      </c>
    </row>
    <row r="24" spans="1:5" x14ac:dyDescent="0.25">
      <c r="A24">
        <v>0.3</v>
      </c>
      <c r="B24">
        <v>1.9858021461706701</v>
      </c>
      <c r="C24">
        <v>7.9858021461706699</v>
      </c>
      <c r="D24">
        <v>1.41978538293286E-2</v>
      </c>
      <c r="E24">
        <v>328.71791415317301</v>
      </c>
    </row>
    <row r="25" spans="1:5" x14ac:dyDescent="0.25">
      <c r="A25">
        <v>0.4</v>
      </c>
      <c r="B25">
        <v>1.9812006816205201</v>
      </c>
      <c r="C25">
        <v>7.9812006816205097</v>
      </c>
      <c r="D25">
        <v>1.8799318379485001E-2</v>
      </c>
      <c r="E25">
        <v>328.90197273517902</v>
      </c>
    </row>
    <row r="26" spans="1:5" x14ac:dyDescent="0.25">
      <c r="A26">
        <v>0.5</v>
      </c>
      <c r="B26">
        <v>1.97666089105006</v>
      </c>
      <c r="C26">
        <v>7.9766608910500603</v>
      </c>
      <c r="D26">
        <v>2.3339108949941099E-2</v>
      </c>
      <c r="E26">
        <v>329.083564357998</v>
      </c>
    </row>
    <row r="27" spans="1:5" x14ac:dyDescent="0.25">
      <c r="A27">
        <v>0.6</v>
      </c>
      <c r="B27">
        <v>1.9721805590951</v>
      </c>
      <c r="C27">
        <v>7.9721805590950998</v>
      </c>
      <c r="D27">
        <v>2.7819440904896901E-2</v>
      </c>
      <c r="E27">
        <v>329.26277763619601</v>
      </c>
    </row>
    <row r="28" spans="1:5" x14ac:dyDescent="0.25">
      <c r="A28">
        <v>0.7</v>
      </c>
      <c r="B28">
        <v>1.9677575250567101</v>
      </c>
      <c r="C28">
        <v>7.9677575250567099</v>
      </c>
      <c r="D28">
        <v>3.2242474943289398E-2</v>
      </c>
      <c r="E28">
        <v>329.43969899773202</v>
      </c>
    </row>
    <row r="29" spans="1:5" x14ac:dyDescent="0.25">
      <c r="A29">
        <v>0.8</v>
      </c>
      <c r="B29">
        <v>1.9633896827036501</v>
      </c>
      <c r="C29">
        <v>7.9633896827036503</v>
      </c>
      <c r="D29">
        <v>3.6610317296348498E-2</v>
      </c>
      <c r="E29">
        <v>329.614412691854</v>
      </c>
    </row>
    <row r="30" spans="1:5" x14ac:dyDescent="0.25">
      <c r="A30">
        <v>0.9</v>
      </c>
      <c r="B30">
        <v>1.9590749802723999</v>
      </c>
      <c r="C30">
        <v>7.9590749802724003</v>
      </c>
      <c r="D30">
        <v>4.0925019727596199E-2</v>
      </c>
      <c r="E30">
        <v>329.78700078910401</v>
      </c>
    </row>
    <row r="31" spans="1:5" x14ac:dyDescent="0.25">
      <c r="A31">
        <v>1</v>
      </c>
      <c r="B31">
        <v>1.9548114204671501</v>
      </c>
      <c r="C31">
        <v>7.9548114204671503</v>
      </c>
      <c r="D31">
        <v>4.5188579532847703E-2</v>
      </c>
      <c r="E31">
        <v>329.95754318131401</v>
      </c>
    </row>
    <row r="32" spans="1:5" x14ac:dyDescent="0.25">
      <c r="A32">
        <v>1.1000000000000001</v>
      </c>
      <c r="B32">
        <v>1.95059706045979</v>
      </c>
      <c r="C32">
        <v>7.9505970604597902</v>
      </c>
      <c r="D32">
        <v>4.9402939540210203E-2</v>
      </c>
      <c r="E32">
        <v>330.12611758160801</v>
      </c>
    </row>
    <row r="33" spans="1:5" x14ac:dyDescent="0.25">
      <c r="A33">
        <v>1.2</v>
      </c>
      <c r="B33">
        <v>1.94643001188992</v>
      </c>
      <c r="C33">
        <v>7.9464300118899196</v>
      </c>
      <c r="D33">
        <v>5.35699881100841E-2</v>
      </c>
      <c r="E33">
        <v>330.29279952440299</v>
      </c>
    </row>
    <row r="34" spans="1:5" x14ac:dyDescent="0.25">
      <c r="A34">
        <v>1.3</v>
      </c>
      <c r="B34">
        <v>1.9423084408648399</v>
      </c>
      <c r="C34">
        <v>7.9423084408648403</v>
      </c>
      <c r="D34">
        <v>5.7691559135161899E-2</v>
      </c>
      <c r="E34">
        <v>330.45766236540601</v>
      </c>
    </row>
    <row r="35" spans="1:5" x14ac:dyDescent="0.25">
      <c r="A35">
        <v>1.4</v>
      </c>
      <c r="B35">
        <v>1.9382305679595699</v>
      </c>
      <c r="C35">
        <v>7.9382305679595699</v>
      </c>
      <c r="D35">
        <v>6.1769432040429097E-2</v>
      </c>
      <c r="E35">
        <v>330.62077728161699</v>
      </c>
    </row>
    <row r="36" spans="1:5" x14ac:dyDescent="0.25">
      <c r="A36">
        <v>1.5</v>
      </c>
      <c r="B36">
        <v>1.9341946674153401</v>
      </c>
      <c r="C36">
        <v>7.9341946674153396</v>
      </c>
      <c r="D36">
        <v>6.5805332584658205E-2</v>
      </c>
      <c r="E36">
        <v>330.78221330338602</v>
      </c>
    </row>
    <row r="37" spans="1:5" x14ac:dyDescent="0.25">
      <c r="A37">
        <v>1.6</v>
      </c>
      <c r="B37">
        <v>1.9301990286906501</v>
      </c>
      <c r="C37">
        <v>7.9301990286906499</v>
      </c>
      <c r="D37">
        <v>6.9800971309347606E-2</v>
      </c>
      <c r="E37">
        <v>330.94203885237403</v>
      </c>
    </row>
    <row r="38" spans="1:5" x14ac:dyDescent="0.25">
      <c r="A38">
        <v>1.7</v>
      </c>
      <c r="B38">
        <v>1.9262419907172701</v>
      </c>
      <c r="C38">
        <v>7.9262419907172701</v>
      </c>
      <c r="D38">
        <v>7.3758009282729506E-2</v>
      </c>
      <c r="E38">
        <v>331.10032037130901</v>
      </c>
    </row>
    <row r="39" spans="1:5" x14ac:dyDescent="0.25">
      <c r="A39">
        <v>1.8</v>
      </c>
      <c r="B39">
        <v>1.9223219404460199</v>
      </c>
      <c r="C39">
        <v>7.9223219404460199</v>
      </c>
      <c r="D39">
        <v>7.7678059553979495E-2</v>
      </c>
      <c r="E39">
        <v>331.25712238215903</v>
      </c>
    </row>
    <row r="40" spans="1:5" x14ac:dyDescent="0.25">
      <c r="A40">
        <v>1.9</v>
      </c>
      <c r="B40">
        <v>1.9184372940105201</v>
      </c>
      <c r="C40">
        <v>7.9184372940105199</v>
      </c>
      <c r="D40">
        <v>8.1562705989481399E-2</v>
      </c>
      <c r="E40">
        <v>331.41250823957898</v>
      </c>
    </row>
    <row r="41" spans="1:5" x14ac:dyDescent="0.25">
      <c r="A41">
        <v>2</v>
      </c>
      <c r="B41">
        <v>1.91458649672717</v>
      </c>
      <c r="C41">
        <v>7.9145864967271704</v>
      </c>
      <c r="D41">
        <v>8.5413503272826999E-2</v>
      </c>
      <c r="E41">
        <v>331.56654013091298</v>
      </c>
    </row>
    <row r="42" spans="1:5" x14ac:dyDescent="0.25">
      <c r="A42">
        <v>2.1</v>
      </c>
      <c r="B42">
        <v>1.91076802309518</v>
      </c>
      <c r="C42">
        <v>7.91076802309518</v>
      </c>
      <c r="D42">
        <v>8.9231976904816199E-2</v>
      </c>
      <c r="E42">
        <v>331.719279076193</v>
      </c>
    </row>
    <row r="43" spans="1:5" x14ac:dyDescent="0.25">
      <c r="A43">
        <v>2.2000000000000002</v>
      </c>
      <c r="B43">
        <v>1.9069803767965401</v>
      </c>
      <c r="C43">
        <v>7.9069803767965396</v>
      </c>
      <c r="D43">
        <v>9.3019623203457094E-2</v>
      </c>
      <c r="E43">
        <v>331.87078492813799</v>
      </c>
    </row>
    <row r="44" spans="1:5" x14ac:dyDescent="0.25">
      <c r="A44">
        <v>2.2999999999999998</v>
      </c>
      <c r="B44">
        <v>1.90322209069603</v>
      </c>
      <c r="C44">
        <v>7.9032220906960298</v>
      </c>
      <c r="D44">
        <v>9.6777909303965695E-2</v>
      </c>
      <c r="E44">
        <v>332.02111637215899</v>
      </c>
    </row>
    <row r="45" spans="1:5" x14ac:dyDescent="0.25">
      <c r="A45">
        <v>2.4</v>
      </c>
      <c r="B45">
        <v>1.8994917268412299</v>
      </c>
      <c r="C45">
        <v>7.8994917268412301</v>
      </c>
      <c r="D45">
        <v>0.100508273158766</v>
      </c>
      <c r="E45">
        <v>332.17033092635103</v>
      </c>
    </row>
    <row r="46" spans="1:5" x14ac:dyDescent="0.25">
      <c r="A46">
        <v>2.5</v>
      </c>
      <c r="B46">
        <v>1.89578787646251</v>
      </c>
      <c r="C46">
        <v>7.89578787646251</v>
      </c>
      <c r="D46">
        <v>0.104212123537491</v>
      </c>
      <c r="E46">
        <v>332.3184849415</v>
      </c>
    </row>
    <row r="47" spans="1:5" x14ac:dyDescent="0.25">
      <c r="A47">
        <v>2.6</v>
      </c>
      <c r="B47">
        <v>1.89210915997302</v>
      </c>
      <c r="C47">
        <v>7.8921091599730202</v>
      </c>
      <c r="D47">
        <v>0.10789084002698</v>
      </c>
      <c r="E47">
        <v>332.46563360107899</v>
      </c>
    </row>
    <row r="48" spans="1:5" x14ac:dyDescent="0.25">
      <c r="A48">
        <v>2.7</v>
      </c>
      <c r="B48">
        <v>1.8884542060571301</v>
      </c>
      <c r="C48">
        <v>7.8884542060571299</v>
      </c>
      <c r="D48">
        <v>0.11154579394287201</v>
      </c>
      <c r="E48">
        <v>332.61183175771498</v>
      </c>
    </row>
    <row r="49" spans="1:5" x14ac:dyDescent="0.25">
      <c r="A49">
        <v>2.8</v>
      </c>
      <c r="B49">
        <v>1.8848216566256799</v>
      </c>
      <c r="C49">
        <v>7.8848216566256797</v>
      </c>
      <c r="D49">
        <v>0.11517834337431899</v>
      </c>
      <c r="E49">
        <v>332.75713373497302</v>
      </c>
    </row>
    <row r="50" spans="1:5" x14ac:dyDescent="0.25">
      <c r="A50">
        <v>2.9</v>
      </c>
      <c r="B50">
        <v>1.88121019605558</v>
      </c>
      <c r="C50">
        <v>7.88121019605558</v>
      </c>
      <c r="D50">
        <v>0.118789803944425</v>
      </c>
      <c r="E50">
        <v>332.90159215777697</v>
      </c>
    </row>
    <row r="51" spans="1:5" x14ac:dyDescent="0.25">
      <c r="A51">
        <v>3</v>
      </c>
      <c r="B51">
        <v>1.8776185175146101</v>
      </c>
      <c r="C51">
        <v>7.8776185175146098</v>
      </c>
      <c r="D51">
        <v>0.12238148248538699</v>
      </c>
      <c r="E51">
        <v>333.04525929941502</v>
      </c>
    </row>
    <row r="52" spans="1:5" x14ac:dyDescent="0.25">
      <c r="A52">
        <v>3.1</v>
      </c>
      <c r="B52">
        <v>1.87404532263779</v>
      </c>
      <c r="C52">
        <v>7.87404532263779</v>
      </c>
      <c r="D52">
        <v>0.125954677362214</v>
      </c>
      <c r="E52">
        <v>333.18818709448902</v>
      </c>
    </row>
    <row r="53" spans="1:5" x14ac:dyDescent="0.25">
      <c r="A53">
        <v>3.2</v>
      </c>
      <c r="B53">
        <v>1.87048932152728</v>
      </c>
      <c r="C53">
        <v>7.8704893215272804</v>
      </c>
      <c r="D53">
        <v>0.12951067847272399</v>
      </c>
      <c r="E53">
        <v>333.33042713890899</v>
      </c>
    </row>
    <row r="54" spans="1:5" x14ac:dyDescent="0.25">
      <c r="A54">
        <v>3.3</v>
      </c>
      <c r="B54">
        <v>1.8669492327524499</v>
      </c>
      <c r="C54">
        <v>7.8669492327524599</v>
      </c>
      <c r="D54">
        <v>0.133050767247546</v>
      </c>
      <c r="E54">
        <v>333.472030689902</v>
      </c>
    </row>
    <row r="55" spans="1:5" x14ac:dyDescent="0.25">
      <c r="A55">
        <v>3.4</v>
      </c>
      <c r="B55">
        <v>1.8634237833498799</v>
      </c>
      <c r="C55">
        <v>7.8634237833498801</v>
      </c>
      <c r="D55">
        <v>0.13657621665011899</v>
      </c>
      <c r="E55">
        <v>333.613048666005</v>
      </c>
    </row>
    <row r="56" spans="1:5" x14ac:dyDescent="0.25">
      <c r="A56">
        <v>3.5</v>
      </c>
      <c r="B56">
        <v>1.8599117088233099</v>
      </c>
      <c r="C56">
        <v>7.8599117088233097</v>
      </c>
      <c r="D56">
        <v>0.140088291176693</v>
      </c>
      <c r="E56">
        <v>333.75353164706797</v>
      </c>
    </row>
    <row r="57" spans="1:5" x14ac:dyDescent="0.25">
      <c r="A57">
        <v>3.6</v>
      </c>
      <c r="B57">
        <v>1.8564117531436699</v>
      </c>
      <c r="C57">
        <v>7.8564117531436697</v>
      </c>
      <c r="D57">
        <v>0.14358824685632601</v>
      </c>
      <c r="E57">
        <v>333.89352987425298</v>
      </c>
    </row>
    <row r="58" spans="1:5" x14ac:dyDescent="0.25">
      <c r="A58">
        <v>3.7</v>
      </c>
      <c r="B58">
        <v>1.85292266874911</v>
      </c>
      <c r="C58">
        <v>7.8529226687491098</v>
      </c>
      <c r="D58">
        <v>0.14707733125088801</v>
      </c>
      <c r="E58">
        <v>334.03309325003602</v>
      </c>
    </row>
    <row r="59" spans="1:5" x14ac:dyDescent="0.25">
      <c r="A59">
        <v>3.8</v>
      </c>
      <c r="B59">
        <v>1.8494432165449399</v>
      </c>
      <c r="C59">
        <v>7.8494432165449401</v>
      </c>
      <c r="D59">
        <v>0.15055678345505999</v>
      </c>
      <c r="E59">
        <v>334.17227133820199</v>
      </c>
    </row>
    <row r="60" spans="1:5" x14ac:dyDescent="0.25">
      <c r="A60">
        <v>3.9</v>
      </c>
      <c r="B60">
        <v>1.8459721659036701</v>
      </c>
      <c r="C60">
        <v>7.8459721659036701</v>
      </c>
      <c r="D60">
        <v>0.154027834096331</v>
      </c>
      <c r="E60">
        <v>334.311113363853</v>
      </c>
    </row>
    <row r="61" spans="1:5" x14ac:dyDescent="0.25">
      <c r="A61">
        <v>4</v>
      </c>
      <c r="B61">
        <v>1.8425082724330799</v>
      </c>
      <c r="C61">
        <v>7.8425082724330801</v>
      </c>
      <c r="D61">
        <v>0.15749172756691901</v>
      </c>
      <c r="E61">
        <v>334.44966910267698</v>
      </c>
    </row>
    <row r="62" spans="1:5" x14ac:dyDescent="0.25">
      <c r="A62">
        <v>4.0999999999999996</v>
      </c>
      <c r="B62">
        <v>1.8390502612027499</v>
      </c>
      <c r="C62">
        <v>7.8390502612027504</v>
      </c>
      <c r="D62">
        <v>0.160949738797246</v>
      </c>
      <c r="E62">
        <v>334.58798955189002</v>
      </c>
    </row>
    <row r="63" spans="1:5" x14ac:dyDescent="0.25">
      <c r="A63">
        <v>4.2</v>
      </c>
      <c r="B63">
        <v>1.8355969114841899</v>
      </c>
      <c r="C63">
        <v>7.8355969114841901</v>
      </c>
      <c r="D63">
        <v>0.16440308851580701</v>
      </c>
      <c r="E63">
        <v>334.72612354063199</v>
      </c>
    </row>
    <row r="64" spans="1:5" x14ac:dyDescent="0.25">
      <c r="A64">
        <v>4.3</v>
      </c>
      <c r="B64">
        <v>1.8321469894482501</v>
      </c>
      <c r="C64">
        <v>7.8321469894482503</v>
      </c>
      <c r="D64">
        <v>0.167853010551753</v>
      </c>
      <c r="E64">
        <v>334.86412042207002</v>
      </c>
    </row>
    <row r="65" spans="1:5" x14ac:dyDescent="0.25">
      <c r="A65">
        <v>4.4000000000000004</v>
      </c>
      <c r="B65">
        <v>1.8286992440468599</v>
      </c>
      <c r="C65">
        <v>7.8286992440468604</v>
      </c>
      <c r="D65">
        <v>0.17130075595314001</v>
      </c>
      <c r="E65">
        <v>335.002030238126</v>
      </c>
    </row>
    <row r="66" spans="1:5" x14ac:dyDescent="0.25">
      <c r="A66">
        <v>4.5</v>
      </c>
      <c r="B66">
        <v>1.82525240701307</v>
      </c>
      <c r="C66">
        <v>7.8252524070130702</v>
      </c>
      <c r="D66">
        <v>0.17474759298692799</v>
      </c>
      <c r="E66">
        <v>335.13990371947699</v>
      </c>
    </row>
    <row r="67" spans="1:5" x14ac:dyDescent="0.25">
      <c r="A67">
        <v>4.5999999999999996</v>
      </c>
      <c r="B67">
        <v>1.8218051928610199</v>
      </c>
      <c r="C67">
        <v>7.8218051928610199</v>
      </c>
      <c r="D67">
        <v>0.178194807138984</v>
      </c>
      <c r="E67">
        <v>335.27779228555897</v>
      </c>
    </row>
    <row r="68" spans="1:5" x14ac:dyDescent="0.25">
      <c r="A68">
        <v>4.7</v>
      </c>
      <c r="B68">
        <v>1.8183562988859301</v>
      </c>
      <c r="C68">
        <v>7.8183562988859299</v>
      </c>
      <c r="D68">
        <v>0.18164370111407399</v>
      </c>
      <c r="E68">
        <v>335.41574804456297</v>
      </c>
    </row>
    <row r="69" spans="1:5" x14ac:dyDescent="0.25">
      <c r="A69">
        <v>4.8</v>
      </c>
      <c r="B69">
        <v>1.8149044051641301</v>
      </c>
      <c r="C69">
        <v>7.8149044051641301</v>
      </c>
      <c r="D69">
        <v>0.18509559483587401</v>
      </c>
      <c r="E69">
        <v>335.55382379343501</v>
      </c>
    </row>
    <row r="70" spans="1:5" x14ac:dyDescent="0.25">
      <c r="A70">
        <v>4.9000000000000004</v>
      </c>
      <c r="B70">
        <v>1.81144817455304</v>
      </c>
      <c r="C70">
        <v>7.81144817455304</v>
      </c>
      <c r="D70">
        <v>0.188551825446959</v>
      </c>
      <c r="E70">
        <v>335.69207301787799</v>
      </c>
    </row>
    <row r="71" spans="1:5" x14ac:dyDescent="0.25">
      <c r="A71">
        <v>5</v>
      </c>
      <c r="B71">
        <v>1.8079862526911901</v>
      </c>
      <c r="C71">
        <v>7.8079862526911903</v>
      </c>
      <c r="D71">
        <v>0.19201374730881099</v>
      </c>
      <c r="E71">
        <v>335.830549892352</v>
      </c>
    </row>
    <row r="72" spans="1:5" x14ac:dyDescent="0.25">
      <c r="A72">
        <v>5.0999999999999996</v>
      </c>
      <c r="B72">
        <v>1.80451726799818</v>
      </c>
      <c r="C72">
        <v>7.8045172679981798</v>
      </c>
      <c r="D72">
        <v>0.19548273200181701</v>
      </c>
      <c r="E72">
        <v>335.96930928007299</v>
      </c>
    </row>
    <row r="73" spans="1:5" x14ac:dyDescent="0.25">
      <c r="A73">
        <v>5.2</v>
      </c>
      <c r="B73">
        <v>1.80103983167473</v>
      </c>
      <c r="C73">
        <v>7.80103983167474</v>
      </c>
      <c r="D73">
        <v>0.198960168325266</v>
      </c>
      <c r="E73">
        <v>336.10840673301101</v>
      </c>
    </row>
    <row r="74" spans="1:5" x14ac:dyDescent="0.25">
      <c r="A74">
        <v>5.3</v>
      </c>
      <c r="B74">
        <v>1.79755253770265</v>
      </c>
      <c r="C74">
        <v>7.79755253770265</v>
      </c>
      <c r="D74">
        <v>0.202447462297351</v>
      </c>
      <c r="E74">
        <v>336.24789849189398</v>
      </c>
    </row>
    <row r="75" spans="1:5" x14ac:dyDescent="0.25">
      <c r="A75">
        <v>5.4</v>
      </c>
      <c r="B75">
        <v>1.79405396284483</v>
      </c>
      <c r="C75">
        <v>7.7940539628448304</v>
      </c>
      <c r="D75">
        <v>0.20594603715517301</v>
      </c>
      <c r="E75">
        <v>336.38784148620698</v>
      </c>
    </row>
    <row r="76" spans="1:5" x14ac:dyDescent="0.25">
      <c r="A76">
        <v>5.5</v>
      </c>
      <c r="B76">
        <v>1.79054261834241</v>
      </c>
      <c r="C76">
        <v>7.7905426183424096</v>
      </c>
      <c r="D76">
        <v>0.20945738165759101</v>
      </c>
      <c r="E76">
        <v>336.52829526630399</v>
      </c>
    </row>
    <row r="77" spans="1:5" x14ac:dyDescent="0.25">
      <c r="A77">
        <v>5.6</v>
      </c>
      <c r="B77">
        <v>1.7870169208251701</v>
      </c>
      <c r="C77">
        <v>7.7870169208251703</v>
      </c>
      <c r="D77">
        <v>0.212983079174834</v>
      </c>
      <c r="E77">
        <v>336.66932316699302</v>
      </c>
    </row>
    <row r="78" spans="1:5" x14ac:dyDescent="0.25">
      <c r="A78">
        <v>5.7</v>
      </c>
      <c r="B78">
        <v>1.78347537989868</v>
      </c>
      <c r="C78">
        <v>7.7834753798986798</v>
      </c>
      <c r="D78">
        <v>0.21652462010132301</v>
      </c>
      <c r="E78">
        <v>336.81098480405302</v>
      </c>
    </row>
    <row r="79" spans="1:5" x14ac:dyDescent="0.25">
      <c r="A79">
        <v>5.8</v>
      </c>
      <c r="B79">
        <v>1.7799164465689199</v>
      </c>
      <c r="C79">
        <v>7.7799164465689197</v>
      </c>
      <c r="D79">
        <v>0.220083553431076</v>
      </c>
      <c r="E79">
        <v>336.953342137243</v>
      </c>
    </row>
    <row r="80" spans="1:5" x14ac:dyDescent="0.25">
      <c r="A80">
        <v>5.9</v>
      </c>
      <c r="B80">
        <v>1.7763385041137101</v>
      </c>
      <c r="C80">
        <v>7.7763385041137099</v>
      </c>
      <c r="D80">
        <v>0.22366149588629</v>
      </c>
      <c r="E80">
        <v>337.09645983545198</v>
      </c>
    </row>
    <row r="81" spans="1:5" x14ac:dyDescent="0.25">
      <c r="A81">
        <v>6</v>
      </c>
      <c r="B81">
        <v>1.77273986808265</v>
      </c>
      <c r="C81">
        <v>7.7727398680826498</v>
      </c>
      <c r="D81">
        <v>0.22726013191734801</v>
      </c>
      <c r="E81">
        <v>337.24040527669399</v>
      </c>
    </row>
    <row r="82" spans="1:5" x14ac:dyDescent="0.25">
      <c r="A82">
        <v>6.1</v>
      </c>
      <c r="B82">
        <v>1.76911878629719</v>
      </c>
      <c r="C82">
        <v>7.7691187862971898</v>
      </c>
      <c r="D82">
        <v>0.23088121370281101</v>
      </c>
      <c r="E82">
        <v>337.38524854811197</v>
      </c>
    </row>
    <row r="83" spans="1:5" x14ac:dyDescent="0.25">
      <c r="A83">
        <v>6.2</v>
      </c>
      <c r="B83">
        <v>1.7654734388505799</v>
      </c>
      <c r="C83">
        <v>7.7654734388505799</v>
      </c>
      <c r="D83">
        <v>0.234526561149424</v>
      </c>
      <c r="E83">
        <v>337.531062445977</v>
      </c>
    </row>
    <row r="84" spans="1:5" x14ac:dyDescent="0.25">
      <c r="A84">
        <v>6.3</v>
      </c>
      <c r="B84">
        <v>1.76180193810789</v>
      </c>
      <c r="C84">
        <v>7.7618019381078902</v>
      </c>
      <c r="D84">
        <v>0.23819806189211401</v>
      </c>
      <c r="E84">
        <v>337.67792247568502</v>
      </c>
    </row>
    <row r="85" spans="1:5" x14ac:dyDescent="0.25">
      <c r="A85">
        <v>6.4</v>
      </c>
      <c r="B85">
        <v>1.75810232870601</v>
      </c>
      <c r="C85">
        <v>7.75810232870601</v>
      </c>
      <c r="D85">
        <v>0.24189767129398701</v>
      </c>
      <c r="E85">
        <v>337.82590685175899</v>
      </c>
    </row>
    <row r="86" spans="1:5" x14ac:dyDescent="0.25">
      <c r="A86">
        <v>6.5</v>
      </c>
      <c r="B86">
        <v>1.75437258755366</v>
      </c>
      <c r="C86">
        <v>7.75437258755366</v>
      </c>
      <c r="D86">
        <v>0.24562741244633601</v>
      </c>
      <c r="E86">
        <v>337.97509649785297</v>
      </c>
    </row>
    <row r="87" spans="1:5" x14ac:dyDescent="0.25">
      <c r="A87">
        <v>6.6</v>
      </c>
      <c r="B87">
        <v>1.7506106238313699</v>
      </c>
      <c r="C87">
        <v>7.7506106238313697</v>
      </c>
      <c r="D87">
        <v>0.24938937616862999</v>
      </c>
      <c r="E87">
        <v>338.12557504674498</v>
      </c>
    </row>
    <row r="88" spans="1:5" x14ac:dyDescent="0.25">
      <c r="A88">
        <v>6.7</v>
      </c>
      <c r="B88">
        <v>1.74681427899148</v>
      </c>
      <c r="C88">
        <v>7.7468142789914802</v>
      </c>
      <c r="D88">
        <v>0.25318572100852399</v>
      </c>
      <c r="E88">
        <v>338.27742884034097</v>
      </c>
    </row>
    <row r="89" spans="1:5" x14ac:dyDescent="0.25">
      <c r="A89">
        <v>6.8</v>
      </c>
      <c r="B89">
        <v>1.74298132675815</v>
      </c>
      <c r="C89">
        <v>7.7429813267581498</v>
      </c>
      <c r="D89">
        <v>0.25701867324185401</v>
      </c>
      <c r="E89">
        <v>338.430746929674</v>
      </c>
    </row>
    <row r="90" spans="1:5" x14ac:dyDescent="0.25">
      <c r="A90">
        <v>6.9</v>
      </c>
      <c r="B90">
        <v>1.73910947312736</v>
      </c>
      <c r="C90">
        <v>7.7391094731273604</v>
      </c>
      <c r="D90">
        <v>0.26089052687263597</v>
      </c>
      <c r="E90">
        <v>338.58562107490502</v>
      </c>
    </row>
    <row r="91" spans="1:5" x14ac:dyDescent="0.25">
      <c r="A91">
        <v>7</v>
      </c>
      <c r="B91">
        <v>1.7351962063526001</v>
      </c>
      <c r="C91">
        <v>7.7351962063526001</v>
      </c>
      <c r="D91">
        <v>0.26480379364739798</v>
      </c>
      <c r="E91">
        <v>338.74215174589602</v>
      </c>
    </row>
    <row r="92" spans="1:5" x14ac:dyDescent="0.25">
      <c r="A92">
        <v>7.1</v>
      </c>
      <c r="B92">
        <v>1.7312387403376399</v>
      </c>
      <c r="C92">
        <v>7.7312387403376404</v>
      </c>
      <c r="D92">
        <v>0.26876125966236097</v>
      </c>
      <c r="E92">
        <v>338.90045038649401</v>
      </c>
    </row>
    <row r="93" spans="1:5" x14ac:dyDescent="0.25">
      <c r="A93">
        <v>7.2</v>
      </c>
      <c r="B93">
        <v>1.7272346004713299</v>
      </c>
      <c r="C93">
        <v>7.7272346004713404</v>
      </c>
      <c r="D93">
        <v>0.27276539952866502</v>
      </c>
      <c r="E93">
        <v>339.06061598114701</v>
      </c>
    </row>
    <row r="94" spans="1:5" x14ac:dyDescent="0.25">
      <c r="A94">
        <v>7.3</v>
      </c>
      <c r="B94">
        <v>1.7231811203781799</v>
      </c>
      <c r="C94">
        <v>7.7231811203781797</v>
      </c>
      <c r="D94">
        <v>0.276818879621819</v>
      </c>
      <c r="E94">
        <v>339.22275518487299</v>
      </c>
    </row>
    <row r="95" spans="1:5" x14ac:dyDescent="0.25">
      <c r="A95">
        <v>7.4</v>
      </c>
      <c r="B95">
        <v>1.7190754125871099</v>
      </c>
      <c r="C95">
        <v>7.7190754125871104</v>
      </c>
      <c r="D95">
        <v>0.280924587412888</v>
      </c>
      <c r="E95">
        <v>339.386983496516</v>
      </c>
    </row>
    <row r="96" spans="1:5" x14ac:dyDescent="0.25">
      <c r="A96">
        <v>7.5</v>
      </c>
      <c r="B96">
        <v>1.7149143685315</v>
      </c>
      <c r="C96">
        <v>7.7149143685314998</v>
      </c>
      <c r="D96">
        <v>0.28508563146849603</v>
      </c>
      <c r="E96">
        <v>339.55342525873999</v>
      </c>
    </row>
    <row r="97" spans="1:5" x14ac:dyDescent="0.25">
      <c r="A97">
        <v>7.6</v>
      </c>
      <c r="B97">
        <v>1.71069465854917</v>
      </c>
      <c r="C97">
        <v>7.71069465854917</v>
      </c>
      <c r="D97">
        <v>0.28930534145082698</v>
      </c>
      <c r="E97">
        <v>339.72221365803301</v>
      </c>
    </row>
    <row r="98" spans="1:5" x14ac:dyDescent="0.25">
      <c r="A98">
        <v>7.7</v>
      </c>
      <c r="B98">
        <v>1.7064127318823801</v>
      </c>
      <c r="C98">
        <v>7.7064127318823799</v>
      </c>
      <c r="D98">
        <v>0.29358726811762298</v>
      </c>
      <c r="E98">
        <v>339.89349072470498</v>
      </c>
    </row>
    <row r="99" spans="1:5" x14ac:dyDescent="0.25">
      <c r="A99">
        <v>7.8</v>
      </c>
      <c r="B99">
        <v>1.7020648166778201</v>
      </c>
      <c r="C99">
        <v>7.7020648166778196</v>
      </c>
      <c r="D99">
        <v>0.29793518332218499</v>
      </c>
      <c r="E99">
        <v>340.067407332887</v>
      </c>
    </row>
    <row r="100" spans="1:5" x14ac:dyDescent="0.25">
      <c r="A100">
        <v>7.9</v>
      </c>
      <c r="B100">
        <v>1.69764691998663</v>
      </c>
      <c r="C100">
        <v>7.6976469199866298</v>
      </c>
      <c r="D100">
        <v>0.30235308001337102</v>
      </c>
      <c r="E100">
        <v>340.244123200535</v>
      </c>
    </row>
    <row r="101" spans="1:5" x14ac:dyDescent="0.25">
      <c r="A101">
        <v>8</v>
      </c>
      <c r="B101">
        <v>1.6931548277644</v>
      </c>
      <c r="C101">
        <v>7.6931548277644</v>
      </c>
      <c r="D101">
        <v>0.30684517223559998</v>
      </c>
      <c r="E101">
        <v>340.42380688942399</v>
      </c>
    </row>
    <row r="102" spans="1:5" x14ac:dyDescent="0.25">
      <c r="A102">
        <v>8.1</v>
      </c>
      <c r="B102">
        <v>1.6885841048711501</v>
      </c>
      <c r="C102">
        <v>7.6885841048711496</v>
      </c>
      <c r="D102">
        <v>0.31141589512884998</v>
      </c>
      <c r="E102">
        <v>340.60663580515399</v>
      </c>
    </row>
    <row r="103" spans="1:5" x14ac:dyDescent="0.25">
      <c r="A103">
        <v>8.1999999999999993</v>
      </c>
      <c r="B103">
        <v>1.6839300950713501</v>
      </c>
      <c r="C103">
        <v>7.6839300950713501</v>
      </c>
      <c r="D103">
        <v>0.316069904928654</v>
      </c>
      <c r="E103">
        <v>340.792796197146</v>
      </c>
    </row>
    <row r="104" spans="1:5" x14ac:dyDescent="0.25">
      <c r="A104">
        <v>8.3000000000000007</v>
      </c>
      <c r="B104">
        <v>1.67918792103389</v>
      </c>
      <c r="C104">
        <v>7.6791879210338898</v>
      </c>
      <c r="D104">
        <v>0.32081207896610803</v>
      </c>
      <c r="E104">
        <v>340.98248315864402</v>
      </c>
    </row>
    <row r="105" spans="1:5" x14ac:dyDescent="0.25">
      <c r="A105">
        <v>8.4</v>
      </c>
      <c r="B105">
        <v>1.67435248433214</v>
      </c>
      <c r="C105">
        <v>7.6743524843321396</v>
      </c>
      <c r="D105">
        <v>0.32564751566786299</v>
      </c>
      <c r="E105">
        <v>341.17590062671502</v>
      </c>
    </row>
    <row r="106" spans="1:5" x14ac:dyDescent="0.25">
      <c r="A106">
        <v>8.5</v>
      </c>
      <c r="B106">
        <v>1.6694182169435601</v>
      </c>
      <c r="C106">
        <v>7.6694182169435603</v>
      </c>
      <c r="D106">
        <v>0.33058178305644398</v>
      </c>
      <c r="E106">
        <v>341.37327132225801</v>
      </c>
    </row>
    <row r="107" spans="1:5" x14ac:dyDescent="0.25">
      <c r="A107">
        <v>8.6</v>
      </c>
      <c r="B107">
        <v>1.6643787724332699</v>
      </c>
      <c r="C107">
        <v>7.6643787724332704</v>
      </c>
      <c r="D107">
        <v>0.33562122756673501</v>
      </c>
      <c r="E107">
        <v>341.57484910266902</v>
      </c>
    </row>
    <row r="108" spans="1:5" x14ac:dyDescent="0.25">
      <c r="A108">
        <v>8.6999999999999993</v>
      </c>
      <c r="B108">
        <v>1.6592278717181901</v>
      </c>
      <c r="C108">
        <v>7.6592278717181896</v>
      </c>
      <c r="D108">
        <v>0.34077212828181502</v>
      </c>
      <c r="E108">
        <v>341.78088513127301</v>
      </c>
    </row>
    <row r="109" spans="1:5" x14ac:dyDescent="0.25">
      <c r="A109">
        <v>8.8000000000000007</v>
      </c>
      <c r="B109">
        <v>1.65395861134083</v>
      </c>
      <c r="C109">
        <v>7.6539586113408298</v>
      </c>
      <c r="D109">
        <v>0.346041388659166</v>
      </c>
      <c r="E109">
        <v>341.99165554636699</v>
      </c>
    </row>
    <row r="110" spans="1:5" x14ac:dyDescent="0.25">
      <c r="A110">
        <v>8.9</v>
      </c>
      <c r="B110">
        <v>1.6485634198999299</v>
      </c>
      <c r="C110">
        <v>7.6485634198999302</v>
      </c>
      <c r="D110">
        <v>0.35143658010006701</v>
      </c>
      <c r="E110">
        <v>342.20746320400298</v>
      </c>
    </row>
    <row r="111" spans="1:5" x14ac:dyDescent="0.25">
      <c r="A111">
        <v>9</v>
      </c>
      <c r="B111">
        <v>1.6430340580503999</v>
      </c>
      <c r="C111">
        <v>7.6430340580504001</v>
      </c>
      <c r="D111">
        <v>0.35696594194960002</v>
      </c>
      <c r="E111">
        <v>342.428637677984</v>
      </c>
    </row>
    <row r="112" spans="1:5" x14ac:dyDescent="0.25">
      <c r="A112">
        <v>9.1</v>
      </c>
      <c r="B112">
        <v>1.6373616185033599</v>
      </c>
      <c r="C112">
        <v>7.6373616185033599</v>
      </c>
      <c r="D112">
        <v>0.36263838149664301</v>
      </c>
      <c r="E112">
        <v>342.65553525986599</v>
      </c>
    </row>
    <row r="113" spans="1:5" x14ac:dyDescent="0.25">
      <c r="A113">
        <v>9.1999999999999993</v>
      </c>
      <c r="B113">
        <v>1.6315365260261301</v>
      </c>
      <c r="C113">
        <v>7.6315365260261299</v>
      </c>
      <c r="D113">
        <v>0.36846347397387402</v>
      </c>
      <c r="E113">
        <v>342.888538958955</v>
      </c>
    </row>
    <row r="114" spans="1:5" x14ac:dyDescent="0.25">
      <c r="A114">
        <v>9.3000000000000007</v>
      </c>
      <c r="B114">
        <v>1.62554853744223</v>
      </c>
      <c r="C114">
        <v>7.6255485374422296</v>
      </c>
      <c r="D114">
        <v>0.37445146255777301</v>
      </c>
      <c r="E114">
        <v>343.12805850231098</v>
      </c>
    </row>
    <row r="115" spans="1:5" x14ac:dyDescent="0.25">
      <c r="A115">
        <v>9.4</v>
      </c>
      <c r="B115">
        <v>1.6193865415555699</v>
      </c>
      <c r="C115">
        <v>7.6193865415555697</v>
      </c>
      <c r="D115">
        <v>0.38061345844442801</v>
      </c>
      <c r="E115">
        <v>343.37453833777698</v>
      </c>
    </row>
    <row r="116" spans="1:5" x14ac:dyDescent="0.25">
      <c r="A116">
        <v>9.5</v>
      </c>
      <c r="B116">
        <v>1.61303771604449</v>
      </c>
      <c r="C116">
        <v>7.6130377160444898</v>
      </c>
      <c r="D116">
        <v>0.38696228395551002</v>
      </c>
      <c r="E116">
        <v>343.62849135822</v>
      </c>
    </row>
    <row r="117" spans="1:5" x14ac:dyDescent="0.25">
      <c r="A117">
        <v>9.6</v>
      </c>
      <c r="B117">
        <v>1.60648952841367</v>
      </c>
      <c r="C117">
        <v>7.60648952841367</v>
      </c>
      <c r="D117">
        <v>0.39351047158632801</v>
      </c>
      <c r="E117">
        <v>343.89041886345302</v>
      </c>
    </row>
    <row r="118" spans="1:5" x14ac:dyDescent="0.25">
      <c r="A118">
        <v>9.6999999999999993</v>
      </c>
      <c r="B118">
        <v>1.5997278336904499</v>
      </c>
      <c r="C118">
        <v>7.5997278336904497</v>
      </c>
      <c r="D118">
        <v>0.40027216630954798</v>
      </c>
      <c r="E118">
        <v>344.16088665238198</v>
      </c>
    </row>
    <row r="119" spans="1:5" x14ac:dyDescent="0.25">
      <c r="A119">
        <v>9.8000000000000007</v>
      </c>
      <c r="B119">
        <v>1.5927364997347</v>
      </c>
      <c r="C119">
        <v>7.59273649973471</v>
      </c>
      <c r="D119">
        <v>0.40726350026529601</v>
      </c>
      <c r="E119">
        <v>344.44054001061198</v>
      </c>
    </row>
    <row r="120" spans="1:5" x14ac:dyDescent="0.25">
      <c r="A120">
        <v>9.9</v>
      </c>
      <c r="B120">
        <v>1.5854974072388399</v>
      </c>
      <c r="C120">
        <v>7.5854974072388499</v>
      </c>
      <c r="D120">
        <v>0.41450259276115597</v>
      </c>
      <c r="E120">
        <v>344.73010371044597</v>
      </c>
    </row>
    <row r="121" spans="1:5" x14ac:dyDescent="0.25">
      <c r="A121">
        <v>10</v>
      </c>
      <c r="B121">
        <v>1.5779904497278201</v>
      </c>
      <c r="C121">
        <v>7.5779904497278201</v>
      </c>
      <c r="D121">
        <v>0.42200955027217502</v>
      </c>
      <c r="E121">
        <v>345.03038201088702</v>
      </c>
    </row>
    <row r="122" spans="1:5" x14ac:dyDescent="0.25">
      <c r="A122">
        <v>10.1</v>
      </c>
      <c r="B122">
        <v>1.5701935335591399</v>
      </c>
      <c r="C122">
        <v>7.5701935335591397</v>
      </c>
      <c r="D122">
        <v>0.42980646644085901</v>
      </c>
      <c r="E122">
        <v>345.34225865763398</v>
      </c>
    </row>
    <row r="123" spans="1:5" x14ac:dyDescent="0.25">
      <c r="A123">
        <v>10.199999999999999</v>
      </c>
      <c r="B123">
        <v>1.56208257792283</v>
      </c>
      <c r="C123">
        <v>7.5620825779228298</v>
      </c>
      <c r="D123">
        <v>0.43791742207717199</v>
      </c>
      <c r="E123">
        <v>345.66669688308701</v>
      </c>
    </row>
    <row r="124" spans="1:5" x14ac:dyDescent="0.25">
      <c r="A124">
        <v>10.3</v>
      </c>
      <c r="B124">
        <v>1.55363145934006</v>
      </c>
      <c r="C124">
        <v>7.5536314593400604</v>
      </c>
      <c r="D124">
        <v>0.44636854065994402</v>
      </c>
      <c r="E124">
        <v>346.00474162639802</v>
      </c>
    </row>
    <row r="125" spans="1:5" x14ac:dyDescent="0.25">
      <c r="A125">
        <v>10.4</v>
      </c>
      <c r="B125">
        <v>1.5448098373065</v>
      </c>
      <c r="C125">
        <v>7.5448098373064996</v>
      </c>
      <c r="D125">
        <v>0.45519016269349899</v>
      </c>
      <c r="E125">
        <v>346.35760650774</v>
      </c>
    </row>
    <row r="126" spans="1:5" x14ac:dyDescent="0.25">
      <c r="A126">
        <v>10.5</v>
      </c>
      <c r="B126">
        <v>1.53558412616426</v>
      </c>
      <c r="C126">
        <v>7.5355841261642604</v>
      </c>
      <c r="D126">
        <v>0.46441587383573701</v>
      </c>
      <c r="E126">
        <v>346.72663495342903</v>
      </c>
    </row>
    <row r="127" spans="1:5" x14ac:dyDescent="0.25">
      <c r="A127">
        <v>10.6</v>
      </c>
      <c r="B127">
        <v>1.5259160463964101</v>
      </c>
      <c r="C127">
        <v>7.5259160463964099</v>
      </c>
      <c r="D127">
        <v>0.47408395360359001</v>
      </c>
      <c r="E127">
        <v>347.113358144144</v>
      </c>
    </row>
    <row r="128" spans="1:5" x14ac:dyDescent="0.25">
      <c r="A128">
        <v>10.7</v>
      </c>
      <c r="B128">
        <v>1.5157615268326501</v>
      </c>
      <c r="C128">
        <v>7.5157615268326499</v>
      </c>
      <c r="D128">
        <v>0.48423847316735302</v>
      </c>
      <c r="E128">
        <v>347.519538926694</v>
      </c>
    </row>
    <row r="129" spans="1:5" x14ac:dyDescent="0.25">
      <c r="A129">
        <v>10.8</v>
      </c>
      <c r="B129">
        <v>1.5050707046493199</v>
      </c>
      <c r="C129">
        <v>7.5050707046493201</v>
      </c>
      <c r="D129">
        <v>0.49492929535068197</v>
      </c>
      <c r="E129">
        <v>347.947171814027</v>
      </c>
    </row>
    <row r="130" spans="1:5" x14ac:dyDescent="0.25">
      <c r="A130">
        <v>10.9</v>
      </c>
      <c r="B130">
        <v>1.4937866611049699</v>
      </c>
      <c r="C130">
        <v>7.4937866611049699</v>
      </c>
      <c r="D130">
        <v>0.50621333889502895</v>
      </c>
      <c r="E130">
        <v>348.39853355580101</v>
      </c>
    </row>
    <row r="131" spans="1:5" x14ac:dyDescent="0.25">
      <c r="A131">
        <v>11</v>
      </c>
      <c r="B131">
        <v>1.4818443152907199</v>
      </c>
      <c r="C131">
        <v>7.4818443152907204</v>
      </c>
      <c r="D131">
        <v>0.51815568470927698</v>
      </c>
      <c r="E131">
        <v>348.87622738837098</v>
      </c>
    </row>
    <row r="132" spans="1:5" x14ac:dyDescent="0.25">
      <c r="A132">
        <v>11.1</v>
      </c>
      <c r="B132">
        <v>1.4691696438527699</v>
      </c>
      <c r="C132">
        <v>7.4691696438527702</v>
      </c>
      <c r="D132">
        <v>0.53083035614723095</v>
      </c>
      <c r="E132">
        <v>349.38321424588901</v>
      </c>
    </row>
    <row r="133" spans="1:5" x14ac:dyDescent="0.25">
      <c r="A133">
        <v>11.2</v>
      </c>
      <c r="B133">
        <v>1.4556725669161299</v>
      </c>
      <c r="C133">
        <v>7.4556725669161299</v>
      </c>
      <c r="D133">
        <v>0.54432743308387299</v>
      </c>
      <c r="E133">
        <v>349.92309732335502</v>
      </c>
    </row>
    <row r="134" spans="1:5" x14ac:dyDescent="0.25">
      <c r="A134">
        <v>11.3</v>
      </c>
      <c r="B134">
        <v>1.4412466577780301</v>
      </c>
      <c r="C134">
        <v>7.4412466577780396</v>
      </c>
      <c r="D134">
        <v>0.55875334222196504</v>
      </c>
      <c r="E134">
        <v>350.50013368887898</v>
      </c>
    </row>
    <row r="135" spans="1:5" x14ac:dyDescent="0.25">
      <c r="A135">
        <v>11.4</v>
      </c>
      <c r="B135">
        <v>1.42576892459204</v>
      </c>
      <c r="C135">
        <v>7.42576892459204</v>
      </c>
      <c r="D135">
        <v>0.57423107540796303</v>
      </c>
      <c r="E135">
        <v>351.11924301631899</v>
      </c>
    </row>
    <row r="136" spans="1:5" x14ac:dyDescent="0.25">
      <c r="A136">
        <v>11.5</v>
      </c>
      <c r="B136">
        <v>1.4090921474314499</v>
      </c>
      <c r="C136">
        <v>7.4090921474314504</v>
      </c>
      <c r="D136">
        <v>0.59090785256855505</v>
      </c>
      <c r="E136">
        <v>351.78631410274198</v>
      </c>
    </row>
    <row r="137" spans="1:5" x14ac:dyDescent="0.25">
      <c r="A137">
        <v>11.6</v>
      </c>
      <c r="B137">
        <v>1.39103797958311</v>
      </c>
      <c r="C137">
        <v>7.3910379795831096</v>
      </c>
      <c r="D137">
        <v>0.60896202041688596</v>
      </c>
      <c r="E137">
        <v>352.50848081667499</v>
      </c>
    </row>
    <row r="138" spans="1:5" x14ac:dyDescent="0.25">
      <c r="A138">
        <v>11.7</v>
      </c>
      <c r="B138">
        <v>1.37138555118517</v>
      </c>
      <c r="C138">
        <v>7.3713855511851696</v>
      </c>
      <c r="D138">
        <v>0.62861444881483097</v>
      </c>
      <c r="E138">
        <v>353.29457795259299</v>
      </c>
    </row>
    <row r="139" spans="1:5" x14ac:dyDescent="0.25">
      <c r="A139">
        <v>11.8</v>
      </c>
      <c r="B139">
        <v>1.34986325346994</v>
      </c>
      <c r="C139">
        <v>7.3498632534699402</v>
      </c>
      <c r="D139">
        <v>0.65013674653006504</v>
      </c>
      <c r="E139">
        <v>354.15546986120302</v>
      </c>
    </row>
    <row r="140" spans="1:5" x14ac:dyDescent="0.25">
      <c r="A140">
        <v>11.9</v>
      </c>
      <c r="B140">
        <v>1.32613573986609</v>
      </c>
      <c r="C140">
        <v>7.32613573986609</v>
      </c>
      <c r="D140">
        <v>0.67386426013391298</v>
      </c>
      <c r="E140">
        <v>355.10457040535698</v>
      </c>
    </row>
    <row r="141" spans="1:5" x14ac:dyDescent="0.25">
      <c r="A141">
        <v>12</v>
      </c>
      <c r="B141">
        <v>1.29976615306048</v>
      </c>
      <c r="C141">
        <v>7.2997661530604798</v>
      </c>
      <c r="D141">
        <v>0.70023384693951596</v>
      </c>
      <c r="E141">
        <v>356.159353877581</v>
      </c>
    </row>
    <row r="142" spans="1:5" x14ac:dyDescent="0.25">
      <c r="A142">
        <v>12.1</v>
      </c>
      <c r="B142">
        <v>1.2701896324937301</v>
      </c>
      <c r="C142">
        <v>7.2701896324937296</v>
      </c>
      <c r="D142">
        <v>0.72981036750627004</v>
      </c>
      <c r="E142">
        <v>357.34241470025103</v>
      </c>
    </row>
    <row r="143" spans="1:5" x14ac:dyDescent="0.25">
      <c r="A143">
        <v>12.2</v>
      </c>
      <c r="B143">
        <v>1.2366642137185</v>
      </c>
      <c r="C143">
        <v>7.2366642137185</v>
      </c>
      <c r="D143">
        <v>0.76333578628150101</v>
      </c>
      <c r="E143">
        <v>358.68343145125999</v>
      </c>
    </row>
    <row r="144" spans="1:5" x14ac:dyDescent="0.25">
      <c r="A144">
        <v>12.3</v>
      </c>
      <c r="B144">
        <v>1.19817153462463</v>
      </c>
      <c r="C144">
        <v>7.1981715346246302</v>
      </c>
      <c r="D144">
        <v>0.801828465375374</v>
      </c>
      <c r="E144">
        <v>360.22313861501499</v>
      </c>
    </row>
    <row r="145" spans="1:5" x14ac:dyDescent="0.25">
      <c r="A145">
        <v>12.4</v>
      </c>
      <c r="B145">
        <v>1.1532989608086499</v>
      </c>
      <c r="C145">
        <v>7.1532989608086499</v>
      </c>
      <c r="D145">
        <v>0.84670103919134798</v>
      </c>
      <c r="E145">
        <v>362.018041567654</v>
      </c>
    </row>
    <row r="146" spans="1:5" x14ac:dyDescent="0.25">
      <c r="A146">
        <v>12.5</v>
      </c>
      <c r="B146">
        <v>1.0999909885020001</v>
      </c>
      <c r="C146">
        <v>7.0999909885020003</v>
      </c>
      <c r="D146">
        <v>0.90000901149800505</v>
      </c>
      <c r="E146">
        <v>364.15036045992002</v>
      </c>
    </row>
    <row r="147" spans="1:5" x14ac:dyDescent="0.25">
      <c r="A147">
        <v>12.6</v>
      </c>
      <c r="B147">
        <v>1.03516893314176</v>
      </c>
      <c r="C147">
        <v>7.03516893314176</v>
      </c>
      <c r="D147">
        <v>0.96483106685824305</v>
      </c>
      <c r="E147">
        <v>366.74324267433002</v>
      </c>
    </row>
    <row r="148" spans="1:5" x14ac:dyDescent="0.25">
      <c r="A148">
        <v>12.7</v>
      </c>
      <c r="B148">
        <v>0.95398629759227205</v>
      </c>
      <c r="C148">
        <v>6.9539862975922704</v>
      </c>
      <c r="D148">
        <v>1.0460137024077301</v>
      </c>
      <c r="E148">
        <v>369.990548096309</v>
      </c>
    </row>
    <row r="149" spans="1:5" x14ac:dyDescent="0.25">
      <c r="A149">
        <v>12.8</v>
      </c>
      <c r="B149">
        <v>0.84848646495203806</v>
      </c>
      <c r="C149">
        <v>6.8484864649520398</v>
      </c>
      <c r="D149">
        <v>1.1515135350479599</v>
      </c>
      <c r="E149">
        <v>374.21054140191802</v>
      </c>
    </row>
    <row r="150" spans="1:5" x14ac:dyDescent="0.25">
      <c r="A150">
        <v>12.9</v>
      </c>
      <c r="B150">
        <v>0.70538327075922003</v>
      </c>
      <c r="C150">
        <v>6.7053832707592198</v>
      </c>
      <c r="D150">
        <v>1.29461672924078</v>
      </c>
      <c r="E150">
        <v>379.93466916963098</v>
      </c>
    </row>
    <row r="151" spans="1:5" x14ac:dyDescent="0.25">
      <c r="A151">
        <v>13</v>
      </c>
      <c r="B151">
        <v>0.50592180201292103</v>
      </c>
      <c r="C151">
        <v>6.5059218020129199</v>
      </c>
      <c r="D151">
        <v>1.4940781979870801</v>
      </c>
      <c r="E151">
        <v>387.91312791948297</v>
      </c>
    </row>
    <row r="152" spans="1:5" x14ac:dyDescent="0.25">
      <c r="A152">
        <v>13.1</v>
      </c>
      <c r="B152">
        <v>0.25726955292127002</v>
      </c>
      <c r="C152">
        <v>6.2572695529212696</v>
      </c>
      <c r="D152">
        <v>1.7427304470787299</v>
      </c>
      <c r="E152">
        <v>397.85921788314897</v>
      </c>
    </row>
    <row r="153" spans="1:5" x14ac:dyDescent="0.25">
      <c r="A153">
        <v>13.2</v>
      </c>
      <c r="B153">
        <v>8.3792940583945E-2</v>
      </c>
      <c r="C153">
        <v>6.0837929405839501</v>
      </c>
      <c r="D153">
        <v>1.9162070594160601</v>
      </c>
      <c r="E153">
        <v>404.79828237664202</v>
      </c>
    </row>
    <row r="154" spans="1:5" x14ac:dyDescent="0.25">
      <c r="A154">
        <v>13.3</v>
      </c>
      <c r="B154">
        <v>3.7716232821042202E-2</v>
      </c>
      <c r="C154">
        <v>6.0377162328210403</v>
      </c>
      <c r="D154">
        <v>1.9622837671789599</v>
      </c>
      <c r="E154">
        <v>406.64135068715802</v>
      </c>
    </row>
    <row r="155" spans="1:5" x14ac:dyDescent="0.25">
      <c r="A155">
        <v>13.4</v>
      </c>
      <c r="B155">
        <v>3.0835425394724499E-2</v>
      </c>
      <c r="C155">
        <v>6.0308354253947298</v>
      </c>
      <c r="D155">
        <v>1.9691645746052799</v>
      </c>
      <c r="E155">
        <v>406.916582984211</v>
      </c>
    </row>
    <row r="156" spans="1:5" x14ac:dyDescent="0.25">
      <c r="A156">
        <v>13.5</v>
      </c>
      <c r="B156">
        <v>2.9936119004043402E-2</v>
      </c>
      <c r="C156">
        <v>6.0299361190040397</v>
      </c>
      <c r="D156">
        <v>1.9700638809959601</v>
      </c>
      <c r="E156">
        <v>406.95255523983798</v>
      </c>
    </row>
    <row r="157" spans="1:5" x14ac:dyDescent="0.25">
      <c r="A157">
        <v>13.6</v>
      </c>
      <c r="B157">
        <v>2.9820818174413601E-2</v>
      </c>
      <c r="C157">
        <v>6.0298208181744197</v>
      </c>
      <c r="D157">
        <v>1.97017918182559</v>
      </c>
      <c r="E157">
        <v>406.957167273023</v>
      </c>
    </row>
    <row r="158" spans="1:5" x14ac:dyDescent="0.25">
      <c r="A158">
        <v>13.7</v>
      </c>
      <c r="B158">
        <v>2.98060711647259E-2</v>
      </c>
      <c r="C158">
        <v>6.0298060711647299</v>
      </c>
      <c r="D158">
        <v>1.9701939288352699</v>
      </c>
      <c r="E158">
        <v>406.95775715341102</v>
      </c>
    </row>
    <row r="159" spans="1:5" x14ac:dyDescent="0.25">
      <c r="A159">
        <v>13.8</v>
      </c>
      <c r="B159">
        <v>2.9804185801408301E-2</v>
      </c>
      <c r="C159">
        <v>6.0298041858014102</v>
      </c>
      <c r="D159">
        <v>1.97019581419859</v>
      </c>
      <c r="E159">
        <v>406.95783256794402</v>
      </c>
    </row>
    <row r="160" spans="1:5" x14ac:dyDescent="0.25">
      <c r="A160">
        <v>13.9</v>
      </c>
      <c r="B160">
        <v>2.9803945957230699E-2</v>
      </c>
      <c r="C160">
        <v>6.0298039459572301</v>
      </c>
      <c r="D160">
        <v>1.9701960540427701</v>
      </c>
      <c r="E160">
        <v>406.95784216171103</v>
      </c>
    </row>
    <row r="161" spans="1:5" x14ac:dyDescent="0.25">
      <c r="A161">
        <v>14</v>
      </c>
      <c r="B161">
        <v>2.98039151474188E-2</v>
      </c>
      <c r="C161">
        <v>6.0298039151474203</v>
      </c>
      <c r="D161">
        <v>1.9701960848525799</v>
      </c>
      <c r="E161">
        <v>406.95784339410301</v>
      </c>
    </row>
    <row r="162" spans="1:5" x14ac:dyDescent="0.25">
      <c r="A162">
        <v>14.1</v>
      </c>
      <c r="B162">
        <v>2.98039094704084E-2</v>
      </c>
      <c r="C162">
        <v>6.0298039094704103</v>
      </c>
      <c r="D162">
        <v>1.9701960905295901</v>
      </c>
      <c r="E162">
        <v>406.957843621184</v>
      </c>
    </row>
    <row r="163" spans="1:5" x14ac:dyDescent="0.25">
      <c r="A163">
        <v>14.2</v>
      </c>
      <c r="B163">
        <v>2.9803911316390801E-2</v>
      </c>
      <c r="C163">
        <v>6.0298039113163897</v>
      </c>
      <c r="D163">
        <v>1.9701960886836101</v>
      </c>
      <c r="E163">
        <v>406.957843547344</v>
      </c>
    </row>
    <row r="164" spans="1:5" x14ac:dyDescent="0.25">
      <c r="A164">
        <v>14.3</v>
      </c>
      <c r="B164">
        <v>2.98039058399991E-2</v>
      </c>
      <c r="C164">
        <v>6.0298039058399997</v>
      </c>
      <c r="D164">
        <v>1.9701960941600001</v>
      </c>
      <c r="E164">
        <v>406.9578437664</v>
      </c>
    </row>
    <row r="165" spans="1:5" x14ac:dyDescent="0.25">
      <c r="A165">
        <v>14.4</v>
      </c>
      <c r="B165">
        <v>2.98039139739955E-2</v>
      </c>
      <c r="C165">
        <v>6.0298039139739998</v>
      </c>
      <c r="D165">
        <v>1.9701960860259999</v>
      </c>
      <c r="E165">
        <v>406.95784344103998</v>
      </c>
    </row>
    <row r="166" spans="1:5" x14ac:dyDescent="0.25">
      <c r="A166">
        <v>14.5</v>
      </c>
      <c r="B166">
        <v>2.9803913615138199E-2</v>
      </c>
      <c r="C166">
        <v>6.0298039136151402</v>
      </c>
      <c r="D166">
        <v>1.97019608638486</v>
      </c>
      <c r="E166">
        <v>406.95784345539403</v>
      </c>
    </row>
    <row r="167" spans="1:5" x14ac:dyDescent="0.25">
      <c r="A167">
        <v>14.6</v>
      </c>
      <c r="B167">
        <v>2.98039043003533E-2</v>
      </c>
      <c r="C167">
        <v>6.0298039043003504</v>
      </c>
      <c r="D167">
        <v>1.97019609569965</v>
      </c>
      <c r="E167">
        <v>406.95784382798598</v>
      </c>
    </row>
    <row r="168" spans="1:5" x14ac:dyDescent="0.25">
      <c r="A168">
        <v>14.7</v>
      </c>
      <c r="B168">
        <v>2.9803918888571101E-2</v>
      </c>
      <c r="C168">
        <v>6.0298039188885699</v>
      </c>
      <c r="D168">
        <v>1.9701960811114301</v>
      </c>
      <c r="E168">
        <v>406.95784324445702</v>
      </c>
    </row>
    <row r="169" spans="1:5" x14ac:dyDescent="0.25">
      <c r="A169">
        <v>14.8</v>
      </c>
      <c r="B169">
        <v>2.98039045648874E-2</v>
      </c>
      <c r="C169">
        <v>6.0298039045648899</v>
      </c>
      <c r="D169">
        <v>1.9701960954351101</v>
      </c>
      <c r="E169">
        <v>406.95784381740401</v>
      </c>
    </row>
    <row r="170" spans="1:5" x14ac:dyDescent="0.25">
      <c r="A170">
        <v>14.9</v>
      </c>
      <c r="B170">
        <v>2.9803914085484402E-2</v>
      </c>
      <c r="C170">
        <v>6.0298039140854804</v>
      </c>
      <c r="D170">
        <v>1.97019608591452</v>
      </c>
      <c r="E170">
        <v>406.95784343658102</v>
      </c>
    </row>
    <row r="171" spans="1:5" x14ac:dyDescent="0.25">
      <c r="A171">
        <v>15</v>
      </c>
      <c r="B171">
        <v>2.9803914830788002E-2</v>
      </c>
      <c r="C171">
        <v>6.02980391483079</v>
      </c>
      <c r="D171">
        <v>1.97019608516921</v>
      </c>
      <c r="E171">
        <v>406.95784340676801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8</vt:i4>
      </vt:variant>
    </vt:vector>
  </HeadingPairs>
  <TitlesOfParts>
    <vt:vector size="13" baseType="lpstr">
      <vt:lpstr>Isoth SS 1 react</vt:lpstr>
      <vt:lpstr>Isoth SS 3 react</vt:lpstr>
      <vt:lpstr>Nonisoth SS stab</vt:lpstr>
      <vt:lpstr>Nonisoth SS bal</vt:lpstr>
      <vt:lpstr>Nonisoth non-SS</vt:lpstr>
      <vt:lpstr>Chart1</vt:lpstr>
      <vt:lpstr>Chart6</vt:lpstr>
      <vt:lpstr>T vs T</vt:lpstr>
      <vt:lpstr>T vs T all</vt:lpstr>
      <vt:lpstr>X vs T</vt:lpstr>
      <vt:lpstr>X vs T all</vt:lpstr>
      <vt:lpstr>Nonisoth nonSS conc</vt:lpstr>
      <vt:lpstr>Nonisoth nonSS 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De Visscher</dc:creator>
  <cp:lastModifiedBy>Alex De Visscher</cp:lastModifiedBy>
  <cp:lastPrinted>2013-05-16T21:29:05Z</cp:lastPrinted>
  <dcterms:created xsi:type="dcterms:W3CDTF">2013-05-13T01:31:21Z</dcterms:created>
  <dcterms:modified xsi:type="dcterms:W3CDTF">2013-09-02T10:01:02Z</dcterms:modified>
</cp:coreProperties>
</file>